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Бюджет!$A$12</definedName>
    <definedName name="FIO" localSheetId="0">Бюджет!$G$12</definedName>
    <definedName name="LAST_CELL" localSheetId="0">Бюджет!$L$118</definedName>
    <definedName name="SIGN" localSheetId="0">Бюджет!$A$12:$J$13</definedName>
  </definedNames>
  <calcPr calcId="125725"/>
</workbook>
</file>

<file path=xl/calcChain.xml><?xml version="1.0" encoding="utf-8"?>
<calcChain xmlns="http://schemas.openxmlformats.org/spreadsheetml/2006/main">
  <c r="H78" i="1"/>
  <c r="H113" s="1"/>
  <c r="H105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32"/>
  <c r="H33"/>
  <c r="H34"/>
  <c r="H35"/>
  <c r="H36"/>
  <c r="H37"/>
  <c r="H31" s="1"/>
  <c r="H38"/>
  <c r="H39"/>
  <c r="H40"/>
  <c r="H41"/>
  <c r="H42"/>
  <c r="H43"/>
  <c r="H44"/>
  <c r="H45"/>
  <c r="H46"/>
  <c r="H48"/>
  <c r="H50"/>
  <c r="H51"/>
  <c r="H52"/>
  <c r="H53"/>
  <c r="H54"/>
  <c r="H55"/>
  <c r="H56"/>
  <c r="H57"/>
  <c r="H58"/>
  <c r="H59"/>
  <c r="H49" s="1"/>
  <c r="H60"/>
  <c r="H61"/>
  <c r="H62"/>
  <c r="H63"/>
  <c r="H64"/>
  <c r="H65"/>
  <c r="H66"/>
  <c r="H67"/>
  <c r="H68"/>
  <c r="H69"/>
  <c r="H70"/>
  <c r="H71"/>
  <c r="H72"/>
  <c r="H74"/>
  <c r="H75"/>
  <c r="H77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6"/>
  <c r="H107"/>
  <c r="H108"/>
  <c r="H109"/>
  <c r="H110"/>
  <c r="F105"/>
  <c r="F78"/>
  <c r="F49"/>
  <c r="F31"/>
  <c r="F29"/>
  <c r="F7"/>
  <c r="F113" l="1"/>
  <c r="H7"/>
</calcChain>
</file>

<file path=xl/sharedStrings.xml><?xml version="1.0" encoding="utf-8"?>
<sst xmlns="http://schemas.openxmlformats.org/spreadsheetml/2006/main" count="546" uniqueCount="90">
  <si>
    <t>руб.</t>
  </si>
  <si>
    <t>Доп. КР</t>
  </si>
  <si>
    <t>КФСР</t>
  </si>
  <si>
    <t>КВР</t>
  </si>
  <si>
    <t>КВСР</t>
  </si>
  <si>
    <t>КЦСР</t>
  </si>
  <si>
    <t>Ассигнования ПБС 2024</t>
  </si>
  <si>
    <t>Ассигнования ПБС 2025</t>
  </si>
  <si>
    <t>Ассигнования ПБС 2026</t>
  </si>
  <si>
    <t>01</t>
  </si>
  <si>
    <t>0701</t>
  </si>
  <si>
    <t>870</t>
  </si>
  <si>
    <t>975</t>
  </si>
  <si>
    <t>011008061Z</t>
  </si>
  <si>
    <t>0702</t>
  </si>
  <si>
    <t>0120080610</t>
  </si>
  <si>
    <t>0703</t>
  </si>
  <si>
    <t>615</t>
  </si>
  <si>
    <t>012008065E</t>
  </si>
  <si>
    <t>625</t>
  </si>
  <si>
    <t>635</t>
  </si>
  <si>
    <t>816</t>
  </si>
  <si>
    <t>0709</t>
  </si>
  <si>
    <t>111</t>
  </si>
  <si>
    <t>0140080220</t>
  </si>
  <si>
    <t>976</t>
  </si>
  <si>
    <t>119</t>
  </si>
  <si>
    <t>121</t>
  </si>
  <si>
    <t>0140080210</t>
  </si>
  <si>
    <t>0140080910</t>
  </si>
  <si>
    <t>129</t>
  </si>
  <si>
    <t>244</t>
  </si>
  <si>
    <t>247</t>
  </si>
  <si>
    <t>350</t>
  </si>
  <si>
    <t>852</t>
  </si>
  <si>
    <t>1003</t>
  </si>
  <si>
    <t>01200L3040</t>
  </si>
  <si>
    <t>04</t>
  </si>
  <si>
    <t>10</t>
  </si>
  <si>
    <t>0110075540</t>
  </si>
  <si>
    <t>0110075880</t>
  </si>
  <si>
    <t>0120074090</t>
  </si>
  <si>
    <t>0120075640</t>
  </si>
  <si>
    <t>0140075520</t>
  </si>
  <si>
    <t>0140078460</t>
  </si>
  <si>
    <t>0130076490</t>
  </si>
  <si>
    <t>321</t>
  </si>
  <si>
    <t>323</t>
  </si>
  <si>
    <t>0120075660</t>
  </si>
  <si>
    <t>1004</t>
  </si>
  <si>
    <t>0110075560</t>
  </si>
  <si>
    <t>30</t>
  </si>
  <si>
    <t>611</t>
  </si>
  <si>
    <t>0110074080</t>
  </si>
  <si>
    <t>612</t>
  </si>
  <si>
    <t>0110075820</t>
  </si>
  <si>
    <t>621</t>
  </si>
  <si>
    <t>622</t>
  </si>
  <si>
    <t>012EВ51790</t>
  </si>
  <si>
    <t>0120075630</t>
  </si>
  <si>
    <t>01202L7502</t>
  </si>
  <si>
    <t>614</t>
  </si>
  <si>
    <t>012007568D</t>
  </si>
  <si>
    <t>012007568E</t>
  </si>
  <si>
    <t>624</t>
  </si>
  <si>
    <t>0120275830</t>
  </si>
  <si>
    <t>31</t>
  </si>
  <si>
    <t>0110080610</t>
  </si>
  <si>
    <t>011008061P</t>
  </si>
  <si>
    <t>011008061T</t>
  </si>
  <si>
    <t>01100S5820</t>
  </si>
  <si>
    <t>012008061T</t>
  </si>
  <si>
    <t>012008061Z</t>
  </si>
  <si>
    <t>01200S5630</t>
  </si>
  <si>
    <t>0120080620</t>
  </si>
  <si>
    <t>012008062T</t>
  </si>
  <si>
    <t>012008062Z</t>
  </si>
  <si>
    <t>34</t>
  </si>
  <si>
    <t>01200L3030</t>
  </si>
  <si>
    <t>Итого</t>
  </si>
  <si>
    <t>первонач</t>
  </si>
  <si>
    <t>корректировка</t>
  </si>
  <si>
    <t>увеличение з/п</t>
  </si>
  <si>
    <t>программное обеспечение МСКУ</t>
  </si>
  <si>
    <t>ком.услуги до конца года</t>
  </si>
  <si>
    <t>корректировка з/п</t>
  </si>
  <si>
    <t>коммунальные услуги до конца года</t>
  </si>
  <si>
    <t>текущие расходы</t>
  </si>
  <si>
    <t>Корректировка бюджета 24 января 2024</t>
  </si>
  <si>
    <t>Отдел образования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</si>
</sst>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.5"/>
      <name val="MS Sans Serif"/>
    </font>
    <font>
      <b/>
      <sz val="8"/>
      <name val="Arial Cyr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5" fillId="0" borderId="2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center"/>
    </xf>
    <xf numFmtId="4" fontId="5" fillId="0" borderId="3" xfId="0" applyNumberFormat="1" applyFont="1" applyBorder="1" applyAlignment="1" applyProtection="1">
      <alignment horizontal="right"/>
    </xf>
    <xf numFmtId="4" fontId="5" fillId="0" borderId="3" xfId="0" applyNumberFormat="1" applyFont="1" applyBorder="1" applyAlignment="1" applyProtection="1">
      <alignment vertical="center" wrapText="1"/>
    </xf>
    <xf numFmtId="4" fontId="2" fillId="0" borderId="4" xfId="0" applyNumberFormat="1" applyFont="1" applyBorder="1" applyAlignment="1" applyProtection="1">
      <alignment vertical="center" wrapText="1"/>
    </xf>
    <xf numFmtId="4" fontId="5" fillId="0" borderId="3" xfId="0" applyNumberFormat="1" applyFont="1" applyBorder="1" applyAlignment="1" applyProtection="1"/>
    <xf numFmtId="49" fontId="6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/>
    </xf>
    <xf numFmtId="49" fontId="4" fillId="0" borderId="5" xfId="0" applyNumberFormat="1" applyFont="1" applyBorder="1" applyAlignment="1" applyProtection="1">
      <alignment horizontal="center" vertical="center" wrapText="1"/>
    </xf>
    <xf numFmtId="4" fontId="5" fillId="0" borderId="6" xfId="0" applyNumberFormat="1" applyFont="1" applyBorder="1" applyAlignment="1" applyProtection="1">
      <alignment horizontal="right" vertical="center" wrapText="1"/>
    </xf>
    <xf numFmtId="4" fontId="2" fillId="0" borderId="7" xfId="0" applyNumberFormat="1" applyFont="1" applyBorder="1" applyAlignment="1" applyProtection="1">
      <alignment horizontal="right" vertical="center" wrapText="1"/>
    </xf>
    <xf numFmtId="4" fontId="5" fillId="0" borderId="6" xfId="0" applyNumberFormat="1" applyFont="1" applyBorder="1" applyAlignment="1" applyProtection="1">
      <alignment horizontal="right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113</xdr:row>
      <xdr:rowOff>190500</xdr:rowOff>
    </xdr:from>
    <xdr:to>
      <xdr:col>8</xdr:col>
      <xdr:colOff>190500</xdr:colOff>
      <xdr:row>116</xdr:row>
      <xdr:rowOff>47625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0" y="18583275"/>
          <a:ext cx="6610350" cy="381000"/>
          <a:chOff x="0" y="0"/>
          <a:chExt cx="1023" cy="255"/>
        </a:xfrm>
      </xdr:grpSpPr>
      <xdr:sp macro="" textlink="">
        <xdr:nvSpPr>
          <xdr:cNvPr id="1026" name="Text Box 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27" name="Text Box 3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9" name="Line 5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30" name="Text Box 6"/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31" name="Text Box 7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2" name="Line 8"/>
          <xdr:cNvSpPr>
            <a:spLocks noChangeShapeType="1"/>
          </xdr:cNvSpPr>
        </xdr:nvSpPr>
        <xdr:spPr bwMode="auto">
          <a:xfrm>
            <a:off x="662" y="94"/>
            <a:ext cx="36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117</xdr:row>
      <xdr:rowOff>76200</xdr:rowOff>
    </xdr:from>
    <xdr:to>
      <xdr:col>8</xdr:col>
      <xdr:colOff>190500</xdr:colOff>
      <xdr:row>119</xdr:row>
      <xdr:rowOff>95250</xdr:rowOff>
    </xdr:to>
    <xdr:grpSp>
      <xdr:nvGrpSpPr>
        <xdr:cNvPr id="1033" name="Group 9"/>
        <xdr:cNvGrpSpPr>
          <a:grpSpLocks/>
        </xdr:cNvGrpSpPr>
      </xdr:nvGrpSpPr>
      <xdr:grpSpPr bwMode="auto">
        <a:xfrm>
          <a:off x="0" y="19154775"/>
          <a:ext cx="6610350" cy="342900"/>
          <a:chOff x="0" y="0"/>
          <a:chExt cx="1023" cy="255"/>
        </a:xfrm>
      </xdr:grpSpPr>
      <xdr:sp macro="" textlink="">
        <xdr:nvSpPr>
          <xdr:cNvPr id="1034" name="Text Box 10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Исполнитель</a:t>
            </a:r>
          </a:p>
        </xdr:txBody>
      </xdr:sp>
      <xdr:sp macro="" textlink="">
        <xdr:nvSpPr>
          <xdr:cNvPr id="1035" name="Text Box 11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36" name="Text Box 12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7" name="Line 13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38" name="Text Box 14"/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39" name="Text Box 15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0" name="Line 16"/>
          <xdr:cNvSpPr>
            <a:spLocks noChangeShapeType="1"/>
          </xdr:cNvSpPr>
        </xdr:nvSpPr>
        <xdr:spPr bwMode="auto">
          <a:xfrm>
            <a:off x="662" y="94"/>
            <a:ext cx="36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L116"/>
  <sheetViews>
    <sheetView showGridLines="0" tabSelected="1" view="pageLayout" zoomScaleNormal="100" workbookViewId="0">
      <selection activeCell="C9" sqref="C9"/>
    </sheetView>
  </sheetViews>
  <sheetFormatPr defaultRowHeight="12.75" customHeight="1" outlineLevelRow="1"/>
  <cols>
    <col min="1" max="4" width="10.28515625" customWidth="1"/>
    <col min="5" max="5" width="20.7109375" customWidth="1"/>
    <col min="6" max="6" width="15.28515625" hidden="1" customWidth="1"/>
    <col min="7" max="7" width="15.42578125" customWidth="1"/>
    <col min="8" max="8" width="17" customWidth="1"/>
    <col min="9" max="10" width="15.42578125" hidden="1" customWidth="1"/>
    <col min="11" max="11" width="36.28515625" customWidth="1"/>
    <col min="12" max="12" width="9.140625" customWidth="1"/>
  </cols>
  <sheetData>
    <row r="1" spans="1:12">
      <c r="A1" s="22" t="s">
        <v>88</v>
      </c>
      <c r="B1" s="22"/>
      <c r="C1" s="22"/>
      <c r="D1" s="22"/>
      <c r="E1" s="22"/>
      <c r="F1" s="22"/>
      <c r="G1" s="22"/>
      <c r="H1" s="1"/>
      <c r="I1" s="2"/>
      <c r="J1" s="2"/>
      <c r="K1" s="2"/>
      <c r="L1" s="2"/>
    </row>
    <row r="2" spans="1:12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4.25">
      <c r="A3" s="4" t="s">
        <v>89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>
      <c r="A4" s="20"/>
      <c r="B4" s="21"/>
      <c r="C4" s="21"/>
      <c r="D4" s="21"/>
      <c r="E4" s="21"/>
      <c r="F4" s="21"/>
      <c r="G4" s="21"/>
      <c r="H4" s="21"/>
      <c r="I4" s="21"/>
    </row>
    <row r="5" spans="1:12">
      <c r="A5" s="6" t="s">
        <v>0</v>
      </c>
      <c r="B5" s="6"/>
      <c r="C5" s="6"/>
      <c r="D5" s="6"/>
      <c r="E5" s="6"/>
      <c r="F5" s="6"/>
      <c r="G5" s="6"/>
      <c r="H5" s="6"/>
      <c r="I5" s="6"/>
      <c r="J5" s="6"/>
      <c r="K5" s="2"/>
      <c r="L5" s="2"/>
    </row>
    <row r="6" spans="1:12" ht="21">
      <c r="A6" s="7" t="s">
        <v>1</v>
      </c>
      <c r="B6" s="7" t="s">
        <v>2</v>
      </c>
      <c r="C6" s="7" t="s">
        <v>3</v>
      </c>
      <c r="D6" s="7" t="s">
        <v>4</v>
      </c>
      <c r="E6" s="7" t="s">
        <v>5</v>
      </c>
      <c r="F6" s="7" t="s">
        <v>80</v>
      </c>
      <c r="G6" s="7" t="s">
        <v>6</v>
      </c>
      <c r="H6" s="19" t="s">
        <v>81</v>
      </c>
      <c r="I6" s="7" t="s">
        <v>7</v>
      </c>
      <c r="J6" s="23" t="s">
        <v>8</v>
      </c>
      <c r="K6" s="27"/>
    </row>
    <row r="7" spans="1:12">
      <c r="A7" s="8" t="s">
        <v>9</v>
      </c>
      <c r="B7" s="9"/>
      <c r="C7" s="9"/>
      <c r="D7" s="9"/>
      <c r="E7" s="9"/>
      <c r="F7" s="16">
        <f>SUM(F8:F28)</f>
        <v>64061688.299999997</v>
      </c>
      <c r="G7" s="10">
        <v>70224744.870000005</v>
      </c>
      <c r="H7" s="10">
        <f>G7-F7</f>
        <v>6163056.5700000077</v>
      </c>
      <c r="I7" s="10">
        <v>64063853.460000001</v>
      </c>
      <c r="J7" s="24">
        <v>64063788.299999997</v>
      </c>
      <c r="K7" s="27"/>
    </row>
    <row r="8" spans="1:12" outlineLevel="1">
      <c r="A8" s="11" t="s">
        <v>9</v>
      </c>
      <c r="B8" s="11" t="s">
        <v>10</v>
      </c>
      <c r="C8" s="11" t="s">
        <v>11</v>
      </c>
      <c r="D8" s="11" t="s">
        <v>12</v>
      </c>
      <c r="E8" s="11" t="s">
        <v>13</v>
      </c>
      <c r="F8" s="17">
        <v>2271833.7200000002</v>
      </c>
      <c r="G8" s="12">
        <v>2271833.7200000002</v>
      </c>
      <c r="H8" s="10">
        <f t="shared" ref="H8:H71" si="0">G8-F8</f>
        <v>0</v>
      </c>
      <c r="I8" s="12">
        <v>2271833.7200000002</v>
      </c>
      <c r="J8" s="25">
        <v>2271833.7200000002</v>
      </c>
      <c r="K8" s="27"/>
    </row>
    <row r="9" spans="1:12" outlineLevel="1">
      <c r="A9" s="11" t="s">
        <v>9</v>
      </c>
      <c r="B9" s="11" t="s">
        <v>14</v>
      </c>
      <c r="C9" s="11" t="s">
        <v>11</v>
      </c>
      <c r="D9" s="11" t="s">
        <v>12</v>
      </c>
      <c r="E9" s="11" t="s">
        <v>15</v>
      </c>
      <c r="F9" s="17">
        <v>742854.58</v>
      </c>
      <c r="G9" s="12">
        <v>742854.58</v>
      </c>
      <c r="H9" s="10">
        <f t="shared" si="0"/>
        <v>0</v>
      </c>
      <c r="I9" s="12">
        <v>742854.58</v>
      </c>
      <c r="J9" s="25">
        <v>742854.58</v>
      </c>
      <c r="K9" s="27"/>
    </row>
    <row r="10" spans="1:12" outlineLevel="1">
      <c r="A10" s="11" t="s">
        <v>9</v>
      </c>
      <c r="B10" s="11" t="s">
        <v>16</v>
      </c>
      <c r="C10" s="11" t="s">
        <v>17</v>
      </c>
      <c r="D10" s="11" t="s">
        <v>12</v>
      </c>
      <c r="E10" s="11" t="s">
        <v>18</v>
      </c>
      <c r="F10" s="17">
        <v>249500</v>
      </c>
      <c r="G10" s="12">
        <v>249500</v>
      </c>
      <c r="H10" s="10">
        <f t="shared" si="0"/>
        <v>0</v>
      </c>
      <c r="I10" s="12">
        <v>249500</v>
      </c>
      <c r="J10" s="25">
        <v>249500</v>
      </c>
      <c r="K10" s="27"/>
    </row>
    <row r="11" spans="1:12" outlineLevel="1">
      <c r="A11" s="11" t="s">
        <v>9</v>
      </c>
      <c r="B11" s="11" t="s">
        <v>16</v>
      </c>
      <c r="C11" s="11" t="s">
        <v>19</v>
      </c>
      <c r="D11" s="11" t="s">
        <v>12</v>
      </c>
      <c r="E11" s="11" t="s">
        <v>18</v>
      </c>
      <c r="F11" s="17">
        <v>249500</v>
      </c>
      <c r="G11" s="12">
        <v>249500</v>
      </c>
      <c r="H11" s="10">
        <f t="shared" si="0"/>
        <v>0</v>
      </c>
      <c r="I11" s="12">
        <v>249500</v>
      </c>
      <c r="J11" s="25">
        <v>249500</v>
      </c>
      <c r="K11" s="27"/>
    </row>
    <row r="12" spans="1:12" outlineLevel="1">
      <c r="A12" s="11" t="s">
        <v>9</v>
      </c>
      <c r="B12" s="11" t="s">
        <v>16</v>
      </c>
      <c r="C12" s="11" t="s">
        <v>20</v>
      </c>
      <c r="D12" s="11" t="s">
        <v>12</v>
      </c>
      <c r="E12" s="11" t="s">
        <v>18</v>
      </c>
      <c r="F12" s="17">
        <v>249500</v>
      </c>
      <c r="G12" s="12">
        <v>249500</v>
      </c>
      <c r="H12" s="10">
        <f t="shared" si="0"/>
        <v>0</v>
      </c>
      <c r="I12" s="12">
        <v>249500</v>
      </c>
      <c r="J12" s="25">
        <v>249500</v>
      </c>
      <c r="K12" s="27"/>
    </row>
    <row r="13" spans="1:12" outlineLevel="1">
      <c r="A13" s="11" t="s">
        <v>9</v>
      </c>
      <c r="B13" s="11" t="s">
        <v>16</v>
      </c>
      <c r="C13" s="11" t="s">
        <v>21</v>
      </c>
      <c r="D13" s="11" t="s">
        <v>12</v>
      </c>
      <c r="E13" s="11" t="s">
        <v>18</v>
      </c>
      <c r="F13" s="17">
        <v>249500</v>
      </c>
      <c r="G13" s="12">
        <v>249500</v>
      </c>
      <c r="H13" s="10">
        <f t="shared" si="0"/>
        <v>0</v>
      </c>
      <c r="I13" s="12">
        <v>249500</v>
      </c>
      <c r="J13" s="25">
        <v>249500</v>
      </c>
      <c r="K13" s="27"/>
    </row>
    <row r="14" spans="1:12" outlineLevel="1">
      <c r="A14" s="11" t="s">
        <v>9</v>
      </c>
      <c r="B14" s="11" t="s">
        <v>22</v>
      </c>
      <c r="C14" s="11" t="s">
        <v>23</v>
      </c>
      <c r="D14" s="11" t="s">
        <v>12</v>
      </c>
      <c r="E14" s="11" t="s">
        <v>24</v>
      </c>
      <c r="F14" s="17">
        <v>16722278</v>
      </c>
      <c r="G14" s="12">
        <v>18320678</v>
      </c>
      <c r="H14" s="10">
        <f t="shared" si="0"/>
        <v>1598400</v>
      </c>
      <c r="I14" s="12">
        <v>16722278</v>
      </c>
      <c r="J14" s="25">
        <v>16722278</v>
      </c>
      <c r="K14" s="27" t="s">
        <v>82</v>
      </c>
    </row>
    <row r="15" spans="1:12" outlineLevel="1">
      <c r="A15" s="11" t="s">
        <v>9</v>
      </c>
      <c r="B15" s="11" t="s">
        <v>22</v>
      </c>
      <c r="C15" s="11" t="s">
        <v>23</v>
      </c>
      <c r="D15" s="11" t="s">
        <v>25</v>
      </c>
      <c r="E15" s="11" t="s">
        <v>24</v>
      </c>
      <c r="F15" s="17">
        <v>21268763</v>
      </c>
      <c r="G15" s="12">
        <v>24021394</v>
      </c>
      <c r="H15" s="10">
        <f t="shared" si="0"/>
        <v>2752631</v>
      </c>
      <c r="I15" s="12">
        <v>21268763</v>
      </c>
      <c r="J15" s="25">
        <v>21268763</v>
      </c>
      <c r="K15" s="27" t="s">
        <v>82</v>
      </c>
    </row>
    <row r="16" spans="1:12" outlineLevel="1">
      <c r="A16" s="11" t="s">
        <v>9</v>
      </c>
      <c r="B16" s="11" t="s">
        <v>22</v>
      </c>
      <c r="C16" s="11" t="s">
        <v>26</v>
      </c>
      <c r="D16" s="11" t="s">
        <v>12</v>
      </c>
      <c r="E16" s="11" t="s">
        <v>24</v>
      </c>
      <c r="F16" s="17">
        <v>5026422</v>
      </c>
      <c r="G16" s="12">
        <v>5509138</v>
      </c>
      <c r="H16" s="10">
        <f t="shared" si="0"/>
        <v>482716</v>
      </c>
      <c r="I16" s="12">
        <v>5026422</v>
      </c>
      <c r="J16" s="25">
        <v>5026422</v>
      </c>
      <c r="K16" s="27" t="s">
        <v>82</v>
      </c>
    </row>
    <row r="17" spans="1:11" outlineLevel="1">
      <c r="A17" s="11" t="s">
        <v>9</v>
      </c>
      <c r="B17" s="11" t="s">
        <v>22</v>
      </c>
      <c r="C17" s="11" t="s">
        <v>26</v>
      </c>
      <c r="D17" s="11" t="s">
        <v>25</v>
      </c>
      <c r="E17" s="11" t="s">
        <v>24</v>
      </c>
      <c r="F17" s="17">
        <v>6393637</v>
      </c>
      <c r="G17" s="12">
        <v>7224931</v>
      </c>
      <c r="H17" s="10">
        <f t="shared" si="0"/>
        <v>831294</v>
      </c>
      <c r="I17" s="12">
        <v>6393637</v>
      </c>
      <c r="J17" s="25">
        <v>6393637</v>
      </c>
      <c r="K17" s="27" t="s">
        <v>82</v>
      </c>
    </row>
    <row r="18" spans="1:11" outlineLevel="1">
      <c r="A18" s="11" t="s">
        <v>9</v>
      </c>
      <c r="B18" s="11" t="s">
        <v>22</v>
      </c>
      <c r="C18" s="11" t="s">
        <v>27</v>
      </c>
      <c r="D18" s="11" t="s">
        <v>12</v>
      </c>
      <c r="E18" s="11" t="s">
        <v>28</v>
      </c>
      <c r="F18" s="17">
        <v>2150863</v>
      </c>
      <c r="G18" s="12">
        <v>2377160</v>
      </c>
      <c r="H18" s="10">
        <f t="shared" si="0"/>
        <v>226297</v>
      </c>
      <c r="I18" s="12">
        <v>2150863</v>
      </c>
      <c r="J18" s="25">
        <v>2150863</v>
      </c>
      <c r="K18" s="27" t="s">
        <v>82</v>
      </c>
    </row>
    <row r="19" spans="1:11" outlineLevel="1">
      <c r="A19" s="11" t="s">
        <v>9</v>
      </c>
      <c r="B19" s="11" t="s">
        <v>22</v>
      </c>
      <c r="C19" s="11" t="s">
        <v>27</v>
      </c>
      <c r="D19" s="11" t="s">
        <v>12</v>
      </c>
      <c r="E19" s="11" t="s">
        <v>29</v>
      </c>
      <c r="F19" s="17">
        <v>391173</v>
      </c>
      <c r="G19" s="12">
        <v>455038</v>
      </c>
      <c r="H19" s="10">
        <f t="shared" si="0"/>
        <v>63865</v>
      </c>
      <c r="I19" s="12">
        <v>391173</v>
      </c>
      <c r="J19" s="25">
        <v>391173</v>
      </c>
      <c r="K19" s="27" t="s">
        <v>82</v>
      </c>
    </row>
    <row r="20" spans="1:11" outlineLevel="1">
      <c r="A20" s="11" t="s">
        <v>9</v>
      </c>
      <c r="B20" s="11" t="s">
        <v>22</v>
      </c>
      <c r="C20" s="11" t="s">
        <v>30</v>
      </c>
      <c r="D20" s="11" t="s">
        <v>12</v>
      </c>
      <c r="E20" s="11" t="s">
        <v>28</v>
      </c>
      <c r="F20" s="17">
        <v>645937</v>
      </c>
      <c r="G20" s="12">
        <v>714278</v>
      </c>
      <c r="H20" s="10">
        <f t="shared" si="0"/>
        <v>68341</v>
      </c>
      <c r="I20" s="12">
        <v>645937</v>
      </c>
      <c r="J20" s="25">
        <v>645937</v>
      </c>
      <c r="K20" s="27" t="s">
        <v>82</v>
      </c>
    </row>
    <row r="21" spans="1:11" outlineLevel="1">
      <c r="A21" s="11" t="s">
        <v>9</v>
      </c>
      <c r="B21" s="11" t="s">
        <v>22</v>
      </c>
      <c r="C21" s="11" t="s">
        <v>30</v>
      </c>
      <c r="D21" s="11" t="s">
        <v>12</v>
      </c>
      <c r="E21" s="11" t="s">
        <v>29</v>
      </c>
      <c r="F21" s="17">
        <v>116927</v>
      </c>
      <c r="G21" s="12">
        <v>136214</v>
      </c>
      <c r="H21" s="10">
        <f t="shared" si="0"/>
        <v>19287</v>
      </c>
      <c r="I21" s="12">
        <v>116927</v>
      </c>
      <c r="J21" s="25">
        <v>116927</v>
      </c>
      <c r="K21" s="27" t="s">
        <v>82</v>
      </c>
    </row>
    <row r="22" spans="1:11" outlineLevel="1">
      <c r="A22" s="11" t="s">
        <v>9</v>
      </c>
      <c r="B22" s="11" t="s">
        <v>22</v>
      </c>
      <c r="C22" s="11" t="s">
        <v>31</v>
      </c>
      <c r="D22" s="11" t="s">
        <v>12</v>
      </c>
      <c r="E22" s="11" t="s">
        <v>28</v>
      </c>
      <c r="F22" s="17">
        <v>328400</v>
      </c>
      <c r="G22" s="12">
        <v>328400</v>
      </c>
      <c r="H22" s="10">
        <f t="shared" si="0"/>
        <v>0</v>
      </c>
      <c r="I22" s="12">
        <v>328400</v>
      </c>
      <c r="J22" s="25">
        <v>328400</v>
      </c>
      <c r="K22" s="27"/>
    </row>
    <row r="23" spans="1:11" outlineLevel="1">
      <c r="A23" s="11" t="s">
        <v>9</v>
      </c>
      <c r="B23" s="11" t="s">
        <v>22</v>
      </c>
      <c r="C23" s="11" t="s">
        <v>31</v>
      </c>
      <c r="D23" s="11" t="s">
        <v>12</v>
      </c>
      <c r="E23" s="11" t="s">
        <v>24</v>
      </c>
      <c r="F23" s="17">
        <v>3822273.88</v>
      </c>
      <c r="G23" s="12">
        <v>3822273.88</v>
      </c>
      <c r="H23" s="10">
        <f t="shared" si="0"/>
        <v>0</v>
      </c>
      <c r="I23" s="12">
        <v>3822273.88</v>
      </c>
      <c r="J23" s="25">
        <v>3822273.88</v>
      </c>
      <c r="K23" s="27"/>
    </row>
    <row r="24" spans="1:11" outlineLevel="1">
      <c r="A24" s="11" t="s">
        <v>9</v>
      </c>
      <c r="B24" s="11" t="s">
        <v>22</v>
      </c>
      <c r="C24" s="11" t="s">
        <v>31</v>
      </c>
      <c r="D24" s="11" t="s">
        <v>25</v>
      </c>
      <c r="E24" s="11" t="s">
        <v>24</v>
      </c>
      <c r="F24" s="17">
        <v>1910500</v>
      </c>
      <c r="G24" s="12">
        <v>1949400</v>
      </c>
      <c r="H24" s="10">
        <f t="shared" si="0"/>
        <v>38900</v>
      </c>
      <c r="I24" s="12">
        <v>1910500</v>
      </c>
      <c r="J24" s="25">
        <v>1910500</v>
      </c>
      <c r="K24" s="27" t="s">
        <v>83</v>
      </c>
    </row>
    <row r="25" spans="1:11" outlineLevel="1">
      <c r="A25" s="11" t="s">
        <v>9</v>
      </c>
      <c r="B25" s="11" t="s">
        <v>22</v>
      </c>
      <c r="C25" s="11" t="s">
        <v>32</v>
      </c>
      <c r="D25" s="11" t="s">
        <v>12</v>
      </c>
      <c r="E25" s="11" t="s">
        <v>24</v>
      </c>
      <c r="F25" s="17">
        <v>978926.12</v>
      </c>
      <c r="G25" s="12">
        <v>1057977.1200000001</v>
      </c>
      <c r="H25" s="10">
        <f t="shared" si="0"/>
        <v>79051.000000000116</v>
      </c>
      <c r="I25" s="12">
        <v>978926.12</v>
      </c>
      <c r="J25" s="25">
        <v>978926.12</v>
      </c>
      <c r="K25" s="27" t="s">
        <v>84</v>
      </c>
    </row>
    <row r="26" spans="1:11" outlineLevel="1">
      <c r="A26" s="11" t="s">
        <v>9</v>
      </c>
      <c r="B26" s="11" t="s">
        <v>22</v>
      </c>
      <c r="C26" s="11" t="s">
        <v>33</v>
      </c>
      <c r="D26" s="11" t="s">
        <v>12</v>
      </c>
      <c r="E26" s="11" t="s">
        <v>24</v>
      </c>
      <c r="F26" s="17">
        <v>287900</v>
      </c>
      <c r="G26" s="12">
        <v>287900</v>
      </c>
      <c r="H26" s="10">
        <f t="shared" si="0"/>
        <v>0</v>
      </c>
      <c r="I26" s="12">
        <v>287900</v>
      </c>
      <c r="J26" s="25">
        <v>287900</v>
      </c>
      <c r="K26" s="27"/>
    </row>
    <row r="27" spans="1:11" outlineLevel="1">
      <c r="A27" s="11" t="s">
        <v>9</v>
      </c>
      <c r="B27" s="11" t="s">
        <v>22</v>
      </c>
      <c r="C27" s="11" t="s">
        <v>34</v>
      </c>
      <c r="D27" s="11" t="s">
        <v>12</v>
      </c>
      <c r="E27" s="11" t="s">
        <v>24</v>
      </c>
      <c r="F27" s="17">
        <v>5000</v>
      </c>
      <c r="G27" s="12">
        <v>5000</v>
      </c>
      <c r="H27" s="10">
        <f t="shared" si="0"/>
        <v>0</v>
      </c>
      <c r="I27" s="12">
        <v>5000</v>
      </c>
      <c r="J27" s="25">
        <v>5000</v>
      </c>
      <c r="K27" s="27"/>
    </row>
    <row r="28" spans="1:11" outlineLevel="1">
      <c r="A28" s="11" t="s">
        <v>9</v>
      </c>
      <c r="B28" s="11" t="s">
        <v>35</v>
      </c>
      <c r="C28" s="11" t="s">
        <v>11</v>
      </c>
      <c r="D28" s="11" t="s">
        <v>12</v>
      </c>
      <c r="E28" s="11" t="s">
        <v>36</v>
      </c>
      <c r="F28" s="17">
        <v>0</v>
      </c>
      <c r="G28" s="12">
        <v>2274.5700000000002</v>
      </c>
      <c r="H28" s="10">
        <v>0</v>
      </c>
      <c r="I28" s="12">
        <v>2165.16</v>
      </c>
      <c r="J28" s="25">
        <v>2100</v>
      </c>
      <c r="K28" s="27"/>
    </row>
    <row r="29" spans="1:11">
      <c r="A29" s="8" t="s">
        <v>37</v>
      </c>
      <c r="B29" s="9"/>
      <c r="C29" s="9"/>
      <c r="D29" s="9"/>
      <c r="E29" s="9"/>
      <c r="F29" s="16">
        <f>F30</f>
        <v>0</v>
      </c>
      <c r="G29" s="10">
        <v>1613332.97</v>
      </c>
      <c r="H29" s="10">
        <v>0</v>
      </c>
      <c r="I29" s="10">
        <v>1157976.24</v>
      </c>
      <c r="J29" s="24">
        <v>0</v>
      </c>
      <c r="K29" s="27"/>
    </row>
    <row r="30" spans="1:11" outlineLevel="1">
      <c r="A30" s="11" t="s">
        <v>37</v>
      </c>
      <c r="B30" s="11" t="s">
        <v>35</v>
      </c>
      <c r="C30" s="11" t="s">
        <v>11</v>
      </c>
      <c r="D30" s="11" t="s">
        <v>12</v>
      </c>
      <c r="E30" s="11" t="s">
        <v>36</v>
      </c>
      <c r="F30" s="17">
        <v>0</v>
      </c>
      <c r="G30" s="12">
        <v>1613332.97</v>
      </c>
      <c r="H30" s="10">
        <v>0</v>
      </c>
      <c r="I30" s="12">
        <v>1157976.24</v>
      </c>
      <c r="J30" s="25">
        <v>0</v>
      </c>
      <c r="K30" s="27"/>
    </row>
    <row r="31" spans="1:11">
      <c r="A31" s="8" t="s">
        <v>38</v>
      </c>
      <c r="B31" s="9"/>
      <c r="C31" s="9"/>
      <c r="D31" s="9"/>
      <c r="E31" s="9"/>
      <c r="F31" s="16">
        <f>SUM(F32:F48)</f>
        <v>26563820.68</v>
      </c>
      <c r="G31" s="10">
        <v>27157687.710000001</v>
      </c>
      <c r="H31" s="10">
        <f>H36+H37+H38+H39</f>
        <v>-65100</v>
      </c>
      <c r="I31" s="10">
        <v>21425152.440000001</v>
      </c>
      <c r="J31" s="24">
        <v>22431828.68</v>
      </c>
      <c r="K31" s="27"/>
    </row>
    <row r="32" spans="1:11" outlineLevel="1">
      <c r="A32" s="11" t="s">
        <v>38</v>
      </c>
      <c r="B32" s="11" t="s">
        <v>10</v>
      </c>
      <c r="C32" s="11" t="s">
        <v>11</v>
      </c>
      <c r="D32" s="11" t="s">
        <v>12</v>
      </c>
      <c r="E32" s="11" t="s">
        <v>39</v>
      </c>
      <c r="F32" s="17">
        <v>129460</v>
      </c>
      <c r="G32" s="12">
        <v>129460</v>
      </c>
      <c r="H32" s="10">
        <f t="shared" si="0"/>
        <v>0</v>
      </c>
      <c r="I32" s="12">
        <v>129460</v>
      </c>
      <c r="J32" s="25">
        <v>129460</v>
      </c>
      <c r="K32" s="27"/>
    </row>
    <row r="33" spans="1:11" outlineLevel="1">
      <c r="A33" s="11" t="s">
        <v>38</v>
      </c>
      <c r="B33" s="11" t="s">
        <v>10</v>
      </c>
      <c r="C33" s="11" t="s">
        <v>11</v>
      </c>
      <c r="D33" s="11" t="s">
        <v>12</v>
      </c>
      <c r="E33" s="11" t="s">
        <v>40</v>
      </c>
      <c r="F33" s="17">
        <v>581795</v>
      </c>
      <c r="G33" s="12">
        <v>581795</v>
      </c>
      <c r="H33" s="10">
        <f t="shared" si="0"/>
        <v>0</v>
      </c>
      <c r="I33" s="12">
        <v>581795</v>
      </c>
      <c r="J33" s="25">
        <v>581795</v>
      </c>
      <c r="K33" s="27"/>
    </row>
    <row r="34" spans="1:11" outlineLevel="1">
      <c r="A34" s="11" t="s">
        <v>38</v>
      </c>
      <c r="B34" s="11" t="s">
        <v>14</v>
      </c>
      <c r="C34" s="11" t="s">
        <v>11</v>
      </c>
      <c r="D34" s="11" t="s">
        <v>12</v>
      </c>
      <c r="E34" s="11" t="s">
        <v>41</v>
      </c>
      <c r="F34" s="17">
        <v>880653</v>
      </c>
      <c r="G34" s="12">
        <v>880653</v>
      </c>
      <c r="H34" s="10">
        <f t="shared" si="0"/>
        <v>0</v>
      </c>
      <c r="I34" s="12">
        <v>880653</v>
      </c>
      <c r="J34" s="25">
        <v>880653</v>
      </c>
      <c r="K34" s="27"/>
    </row>
    <row r="35" spans="1:11" outlineLevel="1">
      <c r="A35" s="11" t="s">
        <v>38</v>
      </c>
      <c r="B35" s="11" t="s">
        <v>14</v>
      </c>
      <c r="C35" s="11" t="s">
        <v>11</v>
      </c>
      <c r="D35" s="11" t="s">
        <v>12</v>
      </c>
      <c r="E35" s="11" t="s">
        <v>42</v>
      </c>
      <c r="F35" s="17">
        <v>7493892</v>
      </c>
      <c r="G35" s="12">
        <v>7493892</v>
      </c>
      <c r="H35" s="10">
        <f t="shared" si="0"/>
        <v>0</v>
      </c>
      <c r="I35" s="12">
        <v>1667300</v>
      </c>
      <c r="J35" s="25">
        <v>1667300</v>
      </c>
      <c r="K35" s="27"/>
    </row>
    <row r="36" spans="1:11" outlineLevel="1">
      <c r="A36" s="11" t="s">
        <v>38</v>
      </c>
      <c r="B36" s="11" t="s">
        <v>22</v>
      </c>
      <c r="C36" s="11" t="s">
        <v>27</v>
      </c>
      <c r="D36" s="11" t="s">
        <v>12</v>
      </c>
      <c r="E36" s="11" t="s">
        <v>43</v>
      </c>
      <c r="F36" s="17">
        <v>2925250</v>
      </c>
      <c r="G36" s="12">
        <v>2932227</v>
      </c>
      <c r="H36" s="10">
        <f t="shared" si="0"/>
        <v>6977</v>
      </c>
      <c r="I36" s="12">
        <v>2694850</v>
      </c>
      <c r="J36" s="25">
        <v>2694850</v>
      </c>
      <c r="K36" s="27" t="s">
        <v>82</v>
      </c>
    </row>
    <row r="37" spans="1:11" outlineLevel="1">
      <c r="A37" s="11" t="s">
        <v>38</v>
      </c>
      <c r="B37" s="11" t="s">
        <v>22</v>
      </c>
      <c r="C37" s="11" t="s">
        <v>27</v>
      </c>
      <c r="D37" s="11" t="s">
        <v>12</v>
      </c>
      <c r="E37" s="11" t="s">
        <v>44</v>
      </c>
      <c r="F37" s="17">
        <v>166743</v>
      </c>
      <c r="G37" s="12">
        <v>116743</v>
      </c>
      <c r="H37" s="10">
        <f t="shared" si="0"/>
        <v>-50000</v>
      </c>
      <c r="I37" s="12">
        <v>149643</v>
      </c>
      <c r="J37" s="25">
        <v>149643</v>
      </c>
      <c r="K37" s="27" t="s">
        <v>85</v>
      </c>
    </row>
    <row r="38" spans="1:11" outlineLevel="1">
      <c r="A38" s="11" t="s">
        <v>38</v>
      </c>
      <c r="B38" s="11" t="s">
        <v>22</v>
      </c>
      <c r="C38" s="11" t="s">
        <v>30</v>
      </c>
      <c r="D38" s="11" t="s">
        <v>12</v>
      </c>
      <c r="E38" s="11" t="s">
        <v>43</v>
      </c>
      <c r="F38" s="17">
        <v>883450</v>
      </c>
      <c r="G38" s="12">
        <v>876473</v>
      </c>
      <c r="H38" s="10">
        <f t="shared" si="0"/>
        <v>-6977</v>
      </c>
      <c r="I38" s="12">
        <v>813850</v>
      </c>
      <c r="J38" s="25">
        <v>813850</v>
      </c>
      <c r="K38" s="27" t="s">
        <v>85</v>
      </c>
    </row>
    <row r="39" spans="1:11" outlineLevel="1">
      <c r="A39" s="11" t="s">
        <v>38</v>
      </c>
      <c r="B39" s="11" t="s">
        <v>22</v>
      </c>
      <c r="C39" s="11" t="s">
        <v>30</v>
      </c>
      <c r="D39" s="11" t="s">
        <v>12</v>
      </c>
      <c r="E39" s="11" t="s">
        <v>44</v>
      </c>
      <c r="F39" s="17">
        <v>50357</v>
      </c>
      <c r="G39" s="12">
        <v>35257</v>
      </c>
      <c r="H39" s="10">
        <f t="shared" si="0"/>
        <v>-15100</v>
      </c>
      <c r="I39" s="12">
        <v>50357</v>
      </c>
      <c r="J39" s="25">
        <v>50357</v>
      </c>
      <c r="K39" s="27" t="s">
        <v>85</v>
      </c>
    </row>
    <row r="40" spans="1:11" outlineLevel="1">
      <c r="A40" s="11" t="s">
        <v>38</v>
      </c>
      <c r="B40" s="11" t="s">
        <v>22</v>
      </c>
      <c r="C40" s="11" t="s">
        <v>31</v>
      </c>
      <c r="D40" s="11" t="s">
        <v>12</v>
      </c>
      <c r="E40" s="11" t="s">
        <v>45</v>
      </c>
      <c r="F40" s="17">
        <v>209600</v>
      </c>
      <c r="G40" s="12">
        <v>209600</v>
      </c>
      <c r="H40" s="10">
        <f t="shared" si="0"/>
        <v>0</v>
      </c>
      <c r="I40" s="12">
        <v>209600</v>
      </c>
      <c r="J40" s="25">
        <v>209600</v>
      </c>
      <c r="K40" s="27"/>
    </row>
    <row r="41" spans="1:11" outlineLevel="1">
      <c r="A41" s="11" t="s">
        <v>38</v>
      </c>
      <c r="B41" s="11" t="s">
        <v>22</v>
      </c>
      <c r="C41" s="11" t="s">
        <v>31</v>
      </c>
      <c r="D41" s="11" t="s">
        <v>12</v>
      </c>
      <c r="E41" s="11" t="s">
        <v>43</v>
      </c>
      <c r="F41" s="17">
        <v>662500</v>
      </c>
      <c r="G41" s="12">
        <v>662500</v>
      </c>
      <c r="H41" s="10">
        <f t="shared" si="0"/>
        <v>0</v>
      </c>
      <c r="I41" s="12">
        <v>662500</v>
      </c>
      <c r="J41" s="25">
        <v>662500</v>
      </c>
      <c r="K41" s="27"/>
    </row>
    <row r="42" spans="1:11" outlineLevel="1">
      <c r="A42" s="11" t="s">
        <v>38</v>
      </c>
      <c r="B42" s="11" t="s">
        <v>22</v>
      </c>
      <c r="C42" s="11" t="s">
        <v>31</v>
      </c>
      <c r="D42" s="11" t="s">
        <v>12</v>
      </c>
      <c r="E42" s="11" t="s">
        <v>44</v>
      </c>
      <c r="F42" s="17">
        <v>5600</v>
      </c>
      <c r="G42" s="12">
        <v>5600</v>
      </c>
      <c r="H42" s="10">
        <f t="shared" si="0"/>
        <v>0</v>
      </c>
      <c r="I42" s="12">
        <v>5600</v>
      </c>
      <c r="J42" s="25">
        <v>5600</v>
      </c>
      <c r="K42" s="27"/>
    </row>
    <row r="43" spans="1:11" outlineLevel="1">
      <c r="A43" s="11" t="s">
        <v>38</v>
      </c>
      <c r="B43" s="11" t="s">
        <v>22</v>
      </c>
      <c r="C43" s="11" t="s">
        <v>46</v>
      </c>
      <c r="D43" s="11" t="s">
        <v>12</v>
      </c>
      <c r="E43" s="11" t="s">
        <v>45</v>
      </c>
      <c r="F43" s="17">
        <v>205809.2</v>
      </c>
      <c r="G43" s="12">
        <v>205809.2</v>
      </c>
      <c r="H43" s="10">
        <f t="shared" si="0"/>
        <v>0</v>
      </c>
      <c r="I43" s="12">
        <v>205809.2</v>
      </c>
      <c r="J43" s="25">
        <v>205809.2</v>
      </c>
      <c r="K43" s="27"/>
    </row>
    <row r="44" spans="1:11" outlineLevel="1">
      <c r="A44" s="11" t="s">
        <v>38</v>
      </c>
      <c r="B44" s="11" t="s">
        <v>22</v>
      </c>
      <c r="C44" s="11" t="s">
        <v>47</v>
      </c>
      <c r="D44" s="11" t="s">
        <v>12</v>
      </c>
      <c r="E44" s="11" t="s">
        <v>45</v>
      </c>
      <c r="F44" s="17">
        <v>6313990.7999999998</v>
      </c>
      <c r="G44" s="12">
        <v>6313990.7999999998</v>
      </c>
      <c r="H44" s="10">
        <f t="shared" si="0"/>
        <v>0</v>
      </c>
      <c r="I44" s="12">
        <v>6313990.7999999998</v>
      </c>
      <c r="J44" s="25">
        <v>6313990.7999999998</v>
      </c>
      <c r="K44" s="27"/>
    </row>
    <row r="45" spans="1:11" outlineLevel="1">
      <c r="A45" s="11" t="s">
        <v>38</v>
      </c>
      <c r="B45" s="11" t="s">
        <v>22</v>
      </c>
      <c r="C45" s="11" t="s">
        <v>11</v>
      </c>
      <c r="D45" s="11" t="s">
        <v>12</v>
      </c>
      <c r="E45" s="11" t="s">
        <v>45</v>
      </c>
      <c r="F45" s="17">
        <v>195927.28</v>
      </c>
      <c r="G45" s="12">
        <v>195927.28</v>
      </c>
      <c r="H45" s="10">
        <f t="shared" si="0"/>
        <v>0</v>
      </c>
      <c r="I45" s="12">
        <v>195927.28</v>
      </c>
      <c r="J45" s="25">
        <v>195927.28</v>
      </c>
      <c r="K45" s="27"/>
    </row>
    <row r="46" spans="1:11" outlineLevel="1">
      <c r="A46" s="11" t="s">
        <v>38</v>
      </c>
      <c r="B46" s="11" t="s">
        <v>35</v>
      </c>
      <c r="C46" s="11" t="s">
        <v>11</v>
      </c>
      <c r="D46" s="11" t="s">
        <v>12</v>
      </c>
      <c r="E46" s="11" t="s">
        <v>48</v>
      </c>
      <c r="F46" s="17">
        <v>4164693.4</v>
      </c>
      <c r="G46" s="12">
        <v>4164693.4</v>
      </c>
      <c r="H46" s="10">
        <f t="shared" si="0"/>
        <v>0</v>
      </c>
      <c r="I46" s="12">
        <v>4164693.4</v>
      </c>
      <c r="J46" s="25">
        <v>4164693.4</v>
      </c>
      <c r="K46" s="27"/>
    </row>
    <row r="47" spans="1:11" outlineLevel="1">
      <c r="A47" s="11" t="s">
        <v>38</v>
      </c>
      <c r="B47" s="11" t="s">
        <v>35</v>
      </c>
      <c r="C47" s="11" t="s">
        <v>11</v>
      </c>
      <c r="D47" s="11" t="s">
        <v>12</v>
      </c>
      <c r="E47" s="11" t="s">
        <v>36</v>
      </c>
      <c r="F47" s="17">
        <v>0</v>
      </c>
      <c r="G47" s="12">
        <v>658967.03</v>
      </c>
      <c r="H47" s="10">
        <v>0</v>
      </c>
      <c r="I47" s="12">
        <v>1005023.76</v>
      </c>
      <c r="J47" s="25">
        <v>2011700</v>
      </c>
      <c r="K47" s="27"/>
    </row>
    <row r="48" spans="1:11" outlineLevel="1">
      <c r="A48" s="11" t="s">
        <v>38</v>
      </c>
      <c r="B48" s="11" t="s">
        <v>49</v>
      </c>
      <c r="C48" s="11" t="s">
        <v>46</v>
      </c>
      <c r="D48" s="11" t="s">
        <v>12</v>
      </c>
      <c r="E48" s="11" t="s">
        <v>50</v>
      </c>
      <c r="F48" s="17">
        <v>1694100</v>
      </c>
      <c r="G48" s="12">
        <v>1694100</v>
      </c>
      <c r="H48" s="10">
        <f t="shared" si="0"/>
        <v>0</v>
      </c>
      <c r="I48" s="12">
        <v>1694100</v>
      </c>
      <c r="J48" s="25">
        <v>1694100</v>
      </c>
      <c r="K48" s="27"/>
    </row>
    <row r="49" spans="1:11">
      <c r="A49" s="8" t="s">
        <v>51</v>
      </c>
      <c r="B49" s="9"/>
      <c r="C49" s="9"/>
      <c r="D49" s="9"/>
      <c r="E49" s="9"/>
      <c r="F49" s="16">
        <f>SUM(F50:F77)</f>
        <v>477804579.31999993</v>
      </c>
      <c r="G49" s="10">
        <v>493250478.25999999</v>
      </c>
      <c r="H49" s="10">
        <f>H59+H61+H64+H67+H68</f>
        <v>10627432.950000001</v>
      </c>
      <c r="I49" s="10">
        <v>482417704.56</v>
      </c>
      <c r="J49" s="24">
        <v>489735365.54000002</v>
      </c>
      <c r="K49" s="27"/>
    </row>
    <row r="50" spans="1:11" outlineLevel="1">
      <c r="A50" s="11" t="s">
        <v>51</v>
      </c>
      <c r="B50" s="11" t="s">
        <v>10</v>
      </c>
      <c r="C50" s="11" t="s">
        <v>52</v>
      </c>
      <c r="D50" s="11" t="s">
        <v>12</v>
      </c>
      <c r="E50" s="11" t="s">
        <v>53</v>
      </c>
      <c r="F50" s="12">
        <v>47378565</v>
      </c>
      <c r="G50" s="12">
        <v>47378565</v>
      </c>
      <c r="H50" s="10">
        <f t="shared" si="0"/>
        <v>0</v>
      </c>
      <c r="I50" s="12">
        <v>47378565</v>
      </c>
      <c r="J50" s="25">
        <v>47378565</v>
      </c>
      <c r="K50" s="27"/>
    </row>
    <row r="51" spans="1:11" outlineLevel="1">
      <c r="A51" s="11" t="s">
        <v>51</v>
      </c>
      <c r="B51" s="11" t="s">
        <v>10</v>
      </c>
      <c r="C51" s="11" t="s">
        <v>52</v>
      </c>
      <c r="D51" s="11" t="s">
        <v>12</v>
      </c>
      <c r="E51" s="11" t="s">
        <v>40</v>
      </c>
      <c r="F51" s="12">
        <v>114618404</v>
      </c>
      <c r="G51" s="12">
        <v>114618404</v>
      </c>
      <c r="H51" s="10">
        <f t="shared" si="0"/>
        <v>0</v>
      </c>
      <c r="I51" s="12">
        <v>114618404</v>
      </c>
      <c r="J51" s="25">
        <v>114618404</v>
      </c>
      <c r="K51" s="27"/>
    </row>
    <row r="52" spans="1:11" outlineLevel="1">
      <c r="A52" s="11" t="s">
        <v>51</v>
      </c>
      <c r="B52" s="11" t="s">
        <v>10</v>
      </c>
      <c r="C52" s="11" t="s">
        <v>54</v>
      </c>
      <c r="D52" s="11" t="s">
        <v>12</v>
      </c>
      <c r="E52" s="11" t="s">
        <v>39</v>
      </c>
      <c r="F52" s="12">
        <v>854172</v>
      </c>
      <c r="G52" s="12">
        <v>854172</v>
      </c>
      <c r="H52" s="10">
        <f t="shared" si="0"/>
        <v>0</v>
      </c>
      <c r="I52" s="12">
        <v>854172</v>
      </c>
      <c r="J52" s="25">
        <v>854172</v>
      </c>
      <c r="K52" s="27"/>
    </row>
    <row r="53" spans="1:11" outlineLevel="1">
      <c r="A53" s="11" t="s">
        <v>51</v>
      </c>
      <c r="B53" s="11" t="s">
        <v>10</v>
      </c>
      <c r="C53" s="11" t="s">
        <v>54</v>
      </c>
      <c r="D53" s="11" t="s">
        <v>12</v>
      </c>
      <c r="E53" s="11" t="s">
        <v>55</v>
      </c>
      <c r="F53" s="12">
        <v>1630000</v>
      </c>
      <c r="G53" s="12">
        <v>1630000</v>
      </c>
      <c r="H53" s="10">
        <f t="shared" si="0"/>
        <v>0</v>
      </c>
      <c r="I53" s="12">
        <v>1630000</v>
      </c>
      <c r="J53" s="25">
        <v>1630000</v>
      </c>
      <c r="K53" s="27"/>
    </row>
    <row r="54" spans="1:11" outlineLevel="1">
      <c r="A54" s="11" t="s">
        <v>51</v>
      </c>
      <c r="B54" s="11" t="s">
        <v>10</v>
      </c>
      <c r="C54" s="11" t="s">
        <v>56</v>
      </c>
      <c r="D54" s="11" t="s">
        <v>12</v>
      </c>
      <c r="E54" s="11" t="s">
        <v>53</v>
      </c>
      <c r="F54" s="12">
        <v>8151735</v>
      </c>
      <c r="G54" s="12">
        <v>8151735</v>
      </c>
      <c r="H54" s="10">
        <f t="shared" si="0"/>
        <v>0</v>
      </c>
      <c r="I54" s="12">
        <v>8151735</v>
      </c>
      <c r="J54" s="25">
        <v>8151735</v>
      </c>
      <c r="K54" s="27"/>
    </row>
    <row r="55" spans="1:11" outlineLevel="1">
      <c r="A55" s="11" t="s">
        <v>51</v>
      </c>
      <c r="B55" s="11" t="s">
        <v>10</v>
      </c>
      <c r="C55" s="11" t="s">
        <v>56</v>
      </c>
      <c r="D55" s="11" t="s">
        <v>12</v>
      </c>
      <c r="E55" s="11" t="s">
        <v>40</v>
      </c>
      <c r="F55" s="12">
        <v>17027201</v>
      </c>
      <c r="G55" s="12">
        <v>17027201</v>
      </c>
      <c r="H55" s="10">
        <f t="shared" si="0"/>
        <v>0</v>
      </c>
      <c r="I55" s="12">
        <v>17027201</v>
      </c>
      <c r="J55" s="25">
        <v>17027201</v>
      </c>
      <c r="K55" s="27"/>
    </row>
    <row r="56" spans="1:11" outlineLevel="1">
      <c r="A56" s="11" t="s">
        <v>51</v>
      </c>
      <c r="B56" s="11" t="s">
        <v>10</v>
      </c>
      <c r="C56" s="11" t="s">
        <v>57</v>
      </c>
      <c r="D56" s="11" t="s">
        <v>12</v>
      </c>
      <c r="E56" s="11" t="s">
        <v>39</v>
      </c>
      <c r="F56" s="12">
        <v>51768</v>
      </c>
      <c r="G56" s="12">
        <v>51768</v>
      </c>
      <c r="H56" s="10">
        <f t="shared" si="0"/>
        <v>0</v>
      </c>
      <c r="I56" s="12">
        <v>51768</v>
      </c>
      <c r="J56" s="25">
        <v>51768</v>
      </c>
      <c r="K56" s="27"/>
    </row>
    <row r="57" spans="1:11" outlineLevel="1">
      <c r="A57" s="11" t="s">
        <v>51</v>
      </c>
      <c r="B57" s="11" t="s">
        <v>14</v>
      </c>
      <c r="C57" s="11" t="s">
        <v>52</v>
      </c>
      <c r="D57" s="11" t="s">
        <v>12</v>
      </c>
      <c r="E57" s="11" t="s">
        <v>41</v>
      </c>
      <c r="F57" s="12">
        <v>39092433</v>
      </c>
      <c r="G57" s="12">
        <v>39092433</v>
      </c>
      <c r="H57" s="10">
        <f t="shared" si="0"/>
        <v>0</v>
      </c>
      <c r="I57" s="12">
        <v>39092433</v>
      </c>
      <c r="J57" s="25">
        <v>39092433</v>
      </c>
      <c r="K57" s="27"/>
    </row>
    <row r="58" spans="1:11" outlineLevel="1">
      <c r="A58" s="11" t="s">
        <v>51</v>
      </c>
      <c r="B58" s="11" t="s">
        <v>14</v>
      </c>
      <c r="C58" s="11" t="s">
        <v>52</v>
      </c>
      <c r="D58" s="11" t="s">
        <v>12</v>
      </c>
      <c r="E58" s="11" t="s">
        <v>42</v>
      </c>
      <c r="F58" s="12">
        <v>143931541</v>
      </c>
      <c r="G58" s="12">
        <v>143931541</v>
      </c>
      <c r="H58" s="10">
        <f t="shared" si="0"/>
        <v>0</v>
      </c>
      <c r="I58" s="12">
        <v>143931533</v>
      </c>
      <c r="J58" s="25">
        <v>143931533</v>
      </c>
      <c r="K58" s="27"/>
    </row>
    <row r="59" spans="1:11" outlineLevel="1">
      <c r="A59" s="11" t="s">
        <v>51</v>
      </c>
      <c r="B59" s="11" t="s">
        <v>14</v>
      </c>
      <c r="C59" s="11" t="s">
        <v>52</v>
      </c>
      <c r="D59" s="11" t="s">
        <v>12</v>
      </c>
      <c r="E59" s="11" t="s">
        <v>58</v>
      </c>
      <c r="F59" s="12">
        <v>0</v>
      </c>
      <c r="G59" s="12">
        <v>95391</v>
      </c>
      <c r="H59" s="10">
        <f t="shared" si="0"/>
        <v>95391</v>
      </c>
      <c r="I59" s="12">
        <v>95391</v>
      </c>
      <c r="J59" s="25">
        <v>0</v>
      </c>
      <c r="K59" s="27"/>
    </row>
    <row r="60" spans="1:11" outlineLevel="1">
      <c r="A60" s="11" t="s">
        <v>51</v>
      </c>
      <c r="B60" s="11" t="s">
        <v>14</v>
      </c>
      <c r="C60" s="11" t="s">
        <v>54</v>
      </c>
      <c r="D60" s="11" t="s">
        <v>12</v>
      </c>
      <c r="E60" s="11" t="s">
        <v>59</v>
      </c>
      <c r="F60" s="12">
        <v>1757500</v>
      </c>
      <c r="G60" s="12">
        <v>1757500</v>
      </c>
      <c r="H60" s="10">
        <f t="shared" si="0"/>
        <v>0</v>
      </c>
      <c r="I60" s="12">
        <v>0</v>
      </c>
      <c r="J60" s="25">
        <v>1406000</v>
      </c>
      <c r="K60" s="27"/>
    </row>
    <row r="61" spans="1:11" outlineLevel="1">
      <c r="A61" s="11" t="s">
        <v>51</v>
      </c>
      <c r="B61" s="11" t="s">
        <v>14</v>
      </c>
      <c r="C61" s="11" t="s">
        <v>54</v>
      </c>
      <c r="D61" s="11" t="s">
        <v>12</v>
      </c>
      <c r="E61" s="11" t="s">
        <v>60</v>
      </c>
      <c r="F61" s="17">
        <v>0</v>
      </c>
      <c r="G61" s="12">
        <v>5094577.45</v>
      </c>
      <c r="H61" s="10">
        <f t="shared" si="0"/>
        <v>5094577.45</v>
      </c>
      <c r="I61" s="12">
        <v>0</v>
      </c>
      <c r="J61" s="25">
        <v>6612070.2199999997</v>
      </c>
      <c r="K61" s="27"/>
    </row>
    <row r="62" spans="1:11" outlineLevel="1">
      <c r="A62" s="11" t="s">
        <v>51</v>
      </c>
      <c r="B62" s="11" t="s">
        <v>14</v>
      </c>
      <c r="C62" s="11" t="s">
        <v>56</v>
      </c>
      <c r="D62" s="11" t="s">
        <v>12</v>
      </c>
      <c r="E62" s="11" t="s">
        <v>41</v>
      </c>
      <c r="F62" s="12">
        <v>12632614</v>
      </c>
      <c r="G62" s="12">
        <v>12632614</v>
      </c>
      <c r="H62" s="10">
        <f t="shared" si="0"/>
        <v>0</v>
      </c>
      <c r="I62" s="12">
        <v>12632614</v>
      </c>
      <c r="J62" s="25">
        <v>12632614</v>
      </c>
      <c r="K62" s="27"/>
    </row>
    <row r="63" spans="1:11" outlineLevel="1">
      <c r="A63" s="11" t="s">
        <v>51</v>
      </c>
      <c r="B63" s="11" t="s">
        <v>14</v>
      </c>
      <c r="C63" s="11" t="s">
        <v>56</v>
      </c>
      <c r="D63" s="11" t="s">
        <v>12</v>
      </c>
      <c r="E63" s="11" t="s">
        <v>42</v>
      </c>
      <c r="F63" s="12">
        <v>41436767</v>
      </c>
      <c r="G63" s="12">
        <v>41436767</v>
      </c>
      <c r="H63" s="10">
        <f t="shared" si="0"/>
        <v>0</v>
      </c>
      <c r="I63" s="12">
        <v>41436767</v>
      </c>
      <c r="J63" s="25">
        <v>41436767</v>
      </c>
      <c r="K63" s="27"/>
    </row>
    <row r="64" spans="1:11" outlineLevel="1">
      <c r="A64" s="11" t="s">
        <v>51</v>
      </c>
      <c r="B64" s="11" t="s">
        <v>14</v>
      </c>
      <c r="C64" s="11" t="s">
        <v>56</v>
      </c>
      <c r="D64" s="11" t="s">
        <v>12</v>
      </c>
      <c r="E64" s="11" t="s">
        <v>58</v>
      </c>
      <c r="F64" s="17">
        <v>0</v>
      </c>
      <c r="G64" s="12">
        <v>19079</v>
      </c>
      <c r="H64" s="10">
        <f t="shared" si="0"/>
        <v>19079</v>
      </c>
      <c r="I64" s="12">
        <v>19079</v>
      </c>
      <c r="J64" s="25">
        <v>0</v>
      </c>
      <c r="K64" s="27"/>
    </row>
    <row r="65" spans="1:11" outlineLevel="1">
      <c r="A65" s="11" t="s">
        <v>51</v>
      </c>
      <c r="B65" s="11" t="s">
        <v>14</v>
      </c>
      <c r="C65" s="11" t="s">
        <v>57</v>
      </c>
      <c r="D65" s="11" t="s">
        <v>12</v>
      </c>
      <c r="E65" s="11" t="s">
        <v>59</v>
      </c>
      <c r="F65" s="17">
        <v>0</v>
      </c>
      <c r="G65" s="12">
        <v>0</v>
      </c>
      <c r="H65" s="10">
        <f t="shared" si="0"/>
        <v>0</v>
      </c>
      <c r="I65" s="12">
        <v>1406000</v>
      </c>
      <c r="J65" s="25">
        <v>0</v>
      </c>
      <c r="K65" s="27"/>
    </row>
    <row r="66" spans="1:11" outlineLevel="1">
      <c r="A66" s="11" t="s">
        <v>51</v>
      </c>
      <c r="B66" s="11" t="s">
        <v>16</v>
      </c>
      <c r="C66" s="11" t="s">
        <v>61</v>
      </c>
      <c r="D66" s="11" t="s">
        <v>12</v>
      </c>
      <c r="E66" s="11" t="s">
        <v>42</v>
      </c>
      <c r="F66" s="12">
        <v>23979597</v>
      </c>
      <c r="G66" s="12">
        <v>23979597</v>
      </c>
      <c r="H66" s="10">
        <f t="shared" si="0"/>
        <v>0</v>
      </c>
      <c r="I66" s="12">
        <v>23979597</v>
      </c>
      <c r="J66" s="25">
        <v>23979597</v>
      </c>
      <c r="K66" s="27"/>
    </row>
    <row r="67" spans="1:11" outlineLevel="1">
      <c r="A67" s="11" t="s">
        <v>51</v>
      </c>
      <c r="B67" s="11" t="s">
        <v>16</v>
      </c>
      <c r="C67" s="11" t="s">
        <v>61</v>
      </c>
      <c r="D67" s="11" t="s">
        <v>12</v>
      </c>
      <c r="E67" s="11" t="s">
        <v>62</v>
      </c>
      <c r="F67" s="17">
        <v>0</v>
      </c>
      <c r="G67" s="12">
        <v>2113170.35</v>
      </c>
      <c r="H67" s="10">
        <f t="shared" si="0"/>
        <v>2113170.35</v>
      </c>
      <c r="I67" s="12">
        <v>0</v>
      </c>
      <c r="J67" s="25">
        <v>0</v>
      </c>
      <c r="K67" s="27"/>
    </row>
    <row r="68" spans="1:11" outlineLevel="1">
      <c r="A68" s="11" t="s">
        <v>51</v>
      </c>
      <c r="B68" s="11" t="s">
        <v>16</v>
      </c>
      <c r="C68" s="11" t="s">
        <v>61</v>
      </c>
      <c r="D68" s="11" t="s">
        <v>12</v>
      </c>
      <c r="E68" s="11" t="s">
        <v>63</v>
      </c>
      <c r="F68" s="17">
        <v>0</v>
      </c>
      <c r="G68" s="12">
        <v>3305215.15</v>
      </c>
      <c r="H68" s="10">
        <f t="shared" si="0"/>
        <v>3305215.15</v>
      </c>
      <c r="I68" s="12">
        <v>0</v>
      </c>
      <c r="J68" s="25">
        <v>0</v>
      </c>
      <c r="K68" s="27"/>
    </row>
    <row r="69" spans="1:11" outlineLevel="1">
      <c r="A69" s="11" t="s">
        <v>51</v>
      </c>
      <c r="B69" s="11" t="s">
        <v>16</v>
      </c>
      <c r="C69" s="11" t="s">
        <v>64</v>
      </c>
      <c r="D69" s="11" t="s">
        <v>12</v>
      </c>
      <c r="E69" s="11" t="s">
        <v>42</v>
      </c>
      <c r="F69" s="12">
        <v>9683703</v>
      </c>
      <c r="G69" s="12">
        <v>9683703</v>
      </c>
      <c r="H69" s="10">
        <f t="shared" si="0"/>
        <v>0</v>
      </c>
      <c r="I69" s="12">
        <v>9683703</v>
      </c>
      <c r="J69" s="25">
        <v>9683703</v>
      </c>
      <c r="K69" s="27"/>
    </row>
    <row r="70" spans="1:11" outlineLevel="1">
      <c r="A70" s="11" t="s">
        <v>51</v>
      </c>
      <c r="B70" s="11" t="s">
        <v>22</v>
      </c>
      <c r="C70" s="11" t="s">
        <v>54</v>
      </c>
      <c r="D70" s="11" t="s">
        <v>12</v>
      </c>
      <c r="E70" s="11" t="s">
        <v>45</v>
      </c>
      <c r="F70" s="12">
        <v>3055876.32</v>
      </c>
      <c r="G70" s="12">
        <v>3055876.32</v>
      </c>
      <c r="H70" s="10">
        <f t="shared" si="0"/>
        <v>0</v>
      </c>
      <c r="I70" s="12">
        <v>3055876.32</v>
      </c>
      <c r="J70" s="25">
        <v>3055876.32</v>
      </c>
      <c r="K70" s="27"/>
    </row>
    <row r="71" spans="1:11" outlineLevel="1">
      <c r="A71" s="11" t="s">
        <v>51</v>
      </c>
      <c r="B71" s="11" t="s">
        <v>22</v>
      </c>
      <c r="C71" s="11" t="s">
        <v>57</v>
      </c>
      <c r="D71" s="11" t="s">
        <v>12</v>
      </c>
      <c r="E71" s="11" t="s">
        <v>45</v>
      </c>
      <c r="F71" s="12">
        <v>708296.4</v>
      </c>
      <c r="G71" s="12">
        <v>708296.4</v>
      </c>
      <c r="H71" s="10">
        <f t="shared" si="0"/>
        <v>0</v>
      </c>
      <c r="I71" s="12">
        <v>708296.4</v>
      </c>
      <c r="J71" s="25">
        <v>708296.4</v>
      </c>
      <c r="K71" s="27"/>
    </row>
    <row r="72" spans="1:11" outlineLevel="1">
      <c r="A72" s="11" t="s">
        <v>51</v>
      </c>
      <c r="B72" s="11" t="s">
        <v>35</v>
      </c>
      <c r="C72" s="11" t="s">
        <v>54</v>
      </c>
      <c r="D72" s="11" t="s">
        <v>12</v>
      </c>
      <c r="E72" s="11" t="s">
        <v>48</v>
      </c>
      <c r="F72" s="12">
        <v>3920956.2</v>
      </c>
      <c r="G72" s="12">
        <v>3920956.2</v>
      </c>
      <c r="H72" s="10">
        <f t="shared" ref="H72:H113" si="1">G72-F72</f>
        <v>0</v>
      </c>
      <c r="I72" s="12">
        <v>3920956.2</v>
      </c>
      <c r="J72" s="25">
        <v>3920956.2</v>
      </c>
      <c r="K72" s="27"/>
    </row>
    <row r="73" spans="1:11" outlineLevel="1">
      <c r="A73" s="11" t="s">
        <v>51</v>
      </c>
      <c r="B73" s="11" t="s">
        <v>35</v>
      </c>
      <c r="C73" s="11" t="s">
        <v>54</v>
      </c>
      <c r="D73" s="11" t="s">
        <v>12</v>
      </c>
      <c r="E73" s="11" t="s">
        <v>36</v>
      </c>
      <c r="F73" s="17">
        <v>0</v>
      </c>
      <c r="G73" s="12">
        <v>3591021.76</v>
      </c>
      <c r="H73" s="10">
        <v>0</v>
      </c>
      <c r="I73" s="12">
        <v>3614647.18</v>
      </c>
      <c r="J73" s="25">
        <v>4434707.9400000004</v>
      </c>
      <c r="K73" s="27"/>
    </row>
    <row r="74" spans="1:11" outlineLevel="1">
      <c r="A74" s="11" t="s">
        <v>51</v>
      </c>
      <c r="B74" s="11" t="s">
        <v>35</v>
      </c>
      <c r="C74" s="11" t="s">
        <v>54</v>
      </c>
      <c r="D74" s="11" t="s">
        <v>12</v>
      </c>
      <c r="E74" s="11" t="s">
        <v>65</v>
      </c>
      <c r="F74" s="12">
        <v>6303697.2000000002</v>
      </c>
      <c r="G74" s="12">
        <v>6303697.2000000002</v>
      </c>
      <c r="H74" s="10">
        <f t="shared" si="1"/>
        <v>0</v>
      </c>
      <c r="I74" s="12">
        <v>6303697.2000000002</v>
      </c>
      <c r="J74" s="25">
        <v>6303697.2000000002</v>
      </c>
      <c r="K74" s="27"/>
    </row>
    <row r="75" spans="1:11" outlineLevel="1">
      <c r="A75" s="11" t="s">
        <v>51</v>
      </c>
      <c r="B75" s="11" t="s">
        <v>35</v>
      </c>
      <c r="C75" s="11" t="s">
        <v>57</v>
      </c>
      <c r="D75" s="11" t="s">
        <v>12</v>
      </c>
      <c r="E75" s="11" t="s">
        <v>48</v>
      </c>
      <c r="F75" s="12">
        <v>901150.4</v>
      </c>
      <c r="G75" s="12">
        <v>901150.4</v>
      </c>
      <c r="H75" s="10">
        <f t="shared" si="1"/>
        <v>0</v>
      </c>
      <c r="I75" s="12">
        <v>901150.4</v>
      </c>
      <c r="J75" s="25">
        <v>901150.4</v>
      </c>
      <c r="K75" s="27"/>
    </row>
    <row r="76" spans="1:11" outlineLevel="1">
      <c r="A76" s="11" t="s">
        <v>51</v>
      </c>
      <c r="B76" s="11" t="s">
        <v>35</v>
      </c>
      <c r="C76" s="11" t="s">
        <v>57</v>
      </c>
      <c r="D76" s="11" t="s">
        <v>12</v>
      </c>
      <c r="E76" s="11" t="s">
        <v>36</v>
      </c>
      <c r="F76" s="17">
        <v>0</v>
      </c>
      <c r="G76" s="12">
        <v>1227444.23</v>
      </c>
      <c r="H76" s="10">
        <v>0</v>
      </c>
      <c r="I76" s="12">
        <v>1235516.06</v>
      </c>
      <c r="J76" s="25">
        <v>1235516.06</v>
      </c>
      <c r="K76" s="27"/>
    </row>
    <row r="77" spans="1:11" outlineLevel="1">
      <c r="A77" s="11" t="s">
        <v>51</v>
      </c>
      <c r="B77" s="11" t="s">
        <v>35</v>
      </c>
      <c r="C77" s="11" t="s">
        <v>57</v>
      </c>
      <c r="D77" s="11" t="s">
        <v>12</v>
      </c>
      <c r="E77" s="11" t="s">
        <v>65</v>
      </c>
      <c r="F77" s="12">
        <v>688602.8</v>
      </c>
      <c r="G77" s="12">
        <v>688602.8</v>
      </c>
      <c r="H77" s="10">
        <f t="shared" si="1"/>
        <v>0</v>
      </c>
      <c r="I77" s="12">
        <v>688602.8</v>
      </c>
      <c r="J77" s="25">
        <v>688602.8</v>
      </c>
      <c r="K77" s="27"/>
    </row>
    <row r="78" spans="1:11">
      <c r="A78" s="8" t="s">
        <v>66</v>
      </c>
      <c r="B78" s="9"/>
      <c r="C78" s="9"/>
      <c r="D78" s="9"/>
      <c r="E78" s="9"/>
      <c r="F78" s="16">
        <f>SUM(F79:F104)</f>
        <v>210833211.69999999</v>
      </c>
      <c r="G78" s="10">
        <v>238787933.72999999</v>
      </c>
      <c r="H78" s="10">
        <f>H79+H80+H81+H82+H83+H84+H85+H86+H87+H88+H89+H90+H91+H93+H92+H94+H95+H96+H97+H98+H99+H100+H101+H102+H103+H104</f>
        <v>27938090</v>
      </c>
      <c r="I78" s="10">
        <v>210831453.13999999</v>
      </c>
      <c r="J78" s="24">
        <v>210994353.13999999</v>
      </c>
      <c r="K78" s="27"/>
    </row>
    <row r="79" spans="1:11" outlineLevel="1">
      <c r="A79" s="11" t="s">
        <v>66</v>
      </c>
      <c r="B79" s="11" t="s">
        <v>10</v>
      </c>
      <c r="C79" s="11" t="s">
        <v>52</v>
      </c>
      <c r="D79" s="11" t="s">
        <v>12</v>
      </c>
      <c r="E79" s="11" t="s">
        <v>67</v>
      </c>
      <c r="F79" s="12">
        <v>8163878.46</v>
      </c>
      <c r="G79" s="12">
        <v>8163878.46</v>
      </c>
      <c r="H79" s="10">
        <f t="shared" si="1"/>
        <v>0</v>
      </c>
      <c r="I79" s="12">
        <v>8163878.46</v>
      </c>
      <c r="J79" s="25">
        <v>8163878.46</v>
      </c>
      <c r="K79" s="27"/>
    </row>
    <row r="80" spans="1:11" outlineLevel="1">
      <c r="A80" s="11" t="s">
        <v>66</v>
      </c>
      <c r="B80" s="11" t="s">
        <v>10</v>
      </c>
      <c r="C80" s="11" t="s">
        <v>52</v>
      </c>
      <c r="D80" s="11" t="s">
        <v>12</v>
      </c>
      <c r="E80" s="11" t="s">
        <v>68</v>
      </c>
      <c r="F80" s="12">
        <v>17252042.879999999</v>
      </c>
      <c r="G80" s="12">
        <v>17252042.879999999</v>
      </c>
      <c r="H80" s="10">
        <f t="shared" si="1"/>
        <v>0</v>
      </c>
      <c r="I80" s="12">
        <v>17252042.879999999</v>
      </c>
      <c r="J80" s="25">
        <v>17252042.879999999</v>
      </c>
      <c r="K80" s="27"/>
    </row>
    <row r="81" spans="1:11" outlineLevel="1">
      <c r="A81" s="11" t="s">
        <v>66</v>
      </c>
      <c r="B81" s="11" t="s">
        <v>10</v>
      </c>
      <c r="C81" s="11" t="s">
        <v>52</v>
      </c>
      <c r="D81" s="11" t="s">
        <v>12</v>
      </c>
      <c r="E81" s="11" t="s">
        <v>69</v>
      </c>
      <c r="F81" s="12">
        <v>13625386.5</v>
      </c>
      <c r="G81" s="12">
        <v>16144597.5</v>
      </c>
      <c r="H81" s="10">
        <f t="shared" si="1"/>
        <v>2519211</v>
      </c>
      <c r="I81" s="12">
        <v>13625386.5</v>
      </c>
      <c r="J81" s="25">
        <v>13625386.5</v>
      </c>
      <c r="K81" s="27" t="s">
        <v>86</v>
      </c>
    </row>
    <row r="82" spans="1:11" outlineLevel="1">
      <c r="A82" s="11" t="s">
        <v>66</v>
      </c>
      <c r="B82" s="11" t="s">
        <v>10</v>
      </c>
      <c r="C82" s="11" t="s">
        <v>52</v>
      </c>
      <c r="D82" s="11" t="s">
        <v>12</v>
      </c>
      <c r="E82" s="11" t="s">
        <v>13</v>
      </c>
      <c r="F82" s="12">
        <v>53467904.630000003</v>
      </c>
      <c r="G82" s="12">
        <v>62678298.630000003</v>
      </c>
      <c r="H82" s="10">
        <f t="shared" si="1"/>
        <v>9210394</v>
      </c>
      <c r="I82" s="12">
        <v>53467904.630000003</v>
      </c>
      <c r="J82" s="25">
        <v>53467904.630000003</v>
      </c>
      <c r="K82" s="27" t="s">
        <v>82</v>
      </c>
    </row>
    <row r="83" spans="1:11" outlineLevel="1">
      <c r="A83" s="11" t="s">
        <v>66</v>
      </c>
      <c r="B83" s="11" t="s">
        <v>10</v>
      </c>
      <c r="C83" s="11" t="s">
        <v>54</v>
      </c>
      <c r="D83" s="11" t="s">
        <v>12</v>
      </c>
      <c r="E83" s="11" t="s">
        <v>67</v>
      </c>
      <c r="F83" s="17">
        <v>0</v>
      </c>
      <c r="G83" s="12">
        <v>688010</v>
      </c>
      <c r="H83" s="10">
        <f t="shared" si="1"/>
        <v>688010</v>
      </c>
      <c r="I83" s="12">
        <v>0</v>
      </c>
      <c r="J83" s="25">
        <v>0</v>
      </c>
      <c r="K83" s="27" t="s">
        <v>87</v>
      </c>
    </row>
    <row r="84" spans="1:11" outlineLevel="1">
      <c r="A84" s="11" t="s">
        <v>66</v>
      </c>
      <c r="B84" s="11" t="s">
        <v>10</v>
      </c>
      <c r="C84" s="11" t="s">
        <v>54</v>
      </c>
      <c r="D84" s="11" t="s">
        <v>12</v>
      </c>
      <c r="E84" s="11" t="s">
        <v>69</v>
      </c>
      <c r="F84" s="12">
        <v>300000</v>
      </c>
      <c r="G84" s="12">
        <v>300000</v>
      </c>
      <c r="H84" s="10">
        <f t="shared" si="1"/>
        <v>0</v>
      </c>
      <c r="I84" s="12">
        <v>300000</v>
      </c>
      <c r="J84" s="25">
        <v>300000</v>
      </c>
      <c r="K84" s="27"/>
    </row>
    <row r="85" spans="1:11" outlineLevel="1">
      <c r="A85" s="11" t="s">
        <v>66</v>
      </c>
      <c r="B85" s="11" t="s">
        <v>10</v>
      </c>
      <c r="C85" s="11" t="s">
        <v>54</v>
      </c>
      <c r="D85" s="11" t="s">
        <v>12</v>
      </c>
      <c r="E85" s="11" t="s">
        <v>70</v>
      </c>
      <c r="F85" s="12">
        <v>85800</v>
      </c>
      <c r="G85" s="12">
        <v>85800</v>
      </c>
      <c r="H85" s="10">
        <f t="shared" si="1"/>
        <v>0</v>
      </c>
      <c r="I85" s="12">
        <v>85800</v>
      </c>
      <c r="J85" s="25">
        <v>85800</v>
      </c>
      <c r="K85" s="27"/>
    </row>
    <row r="86" spans="1:11" outlineLevel="1">
      <c r="A86" s="11" t="s">
        <v>66</v>
      </c>
      <c r="B86" s="11" t="s">
        <v>10</v>
      </c>
      <c r="C86" s="11" t="s">
        <v>56</v>
      </c>
      <c r="D86" s="11" t="s">
        <v>12</v>
      </c>
      <c r="E86" s="11" t="s">
        <v>67</v>
      </c>
      <c r="F86" s="12">
        <v>1748225.63</v>
      </c>
      <c r="G86" s="12">
        <v>1748225.63</v>
      </c>
      <c r="H86" s="10">
        <f t="shared" si="1"/>
        <v>0</v>
      </c>
      <c r="I86" s="12">
        <v>1748225.63</v>
      </c>
      <c r="J86" s="25">
        <v>1748225.63</v>
      </c>
      <c r="K86" s="27"/>
    </row>
    <row r="87" spans="1:11" outlineLevel="1">
      <c r="A87" s="11" t="s">
        <v>66</v>
      </c>
      <c r="B87" s="11" t="s">
        <v>10</v>
      </c>
      <c r="C87" s="11" t="s">
        <v>56</v>
      </c>
      <c r="D87" s="11" t="s">
        <v>12</v>
      </c>
      <c r="E87" s="11" t="s">
        <v>68</v>
      </c>
      <c r="F87" s="12">
        <v>3182228.18</v>
      </c>
      <c r="G87" s="12">
        <v>3182228.18</v>
      </c>
      <c r="H87" s="10">
        <f t="shared" si="1"/>
        <v>0</v>
      </c>
      <c r="I87" s="12">
        <v>3182228.18</v>
      </c>
      <c r="J87" s="25">
        <v>3182228.18</v>
      </c>
      <c r="K87" s="27"/>
    </row>
    <row r="88" spans="1:11" outlineLevel="1">
      <c r="A88" s="11" t="s">
        <v>66</v>
      </c>
      <c r="B88" s="11" t="s">
        <v>10</v>
      </c>
      <c r="C88" s="11" t="s">
        <v>56</v>
      </c>
      <c r="D88" s="11" t="s">
        <v>12</v>
      </c>
      <c r="E88" s="11" t="s">
        <v>69</v>
      </c>
      <c r="F88" s="12">
        <v>1925500</v>
      </c>
      <c r="G88" s="12">
        <v>2087207</v>
      </c>
      <c r="H88" s="10">
        <f t="shared" si="1"/>
        <v>161707</v>
      </c>
      <c r="I88" s="12">
        <v>1925500</v>
      </c>
      <c r="J88" s="25">
        <v>1925500</v>
      </c>
      <c r="K88" s="27" t="s">
        <v>86</v>
      </c>
    </row>
    <row r="89" spans="1:11" outlineLevel="1">
      <c r="A89" s="11" t="s">
        <v>66</v>
      </c>
      <c r="B89" s="11" t="s">
        <v>10</v>
      </c>
      <c r="C89" s="11" t="s">
        <v>56</v>
      </c>
      <c r="D89" s="11" t="s">
        <v>12</v>
      </c>
      <c r="E89" s="11" t="s">
        <v>13</v>
      </c>
      <c r="F89" s="12">
        <v>10264400</v>
      </c>
      <c r="G89" s="12">
        <v>12350052</v>
      </c>
      <c r="H89" s="10">
        <f t="shared" si="1"/>
        <v>2085652</v>
      </c>
      <c r="I89" s="12">
        <v>10264400</v>
      </c>
      <c r="J89" s="25">
        <v>10264400</v>
      </c>
      <c r="K89" s="27" t="s">
        <v>82</v>
      </c>
    </row>
    <row r="90" spans="1:11" outlineLevel="1">
      <c r="A90" s="11" t="s">
        <v>66</v>
      </c>
      <c r="B90" s="11" t="s">
        <v>14</v>
      </c>
      <c r="C90" s="11" t="s">
        <v>52</v>
      </c>
      <c r="D90" s="11" t="s">
        <v>12</v>
      </c>
      <c r="E90" s="11" t="s">
        <v>15</v>
      </c>
      <c r="F90" s="12">
        <v>5062434.3</v>
      </c>
      <c r="G90" s="12">
        <v>5062434.3</v>
      </c>
      <c r="H90" s="10">
        <f t="shared" si="1"/>
        <v>0</v>
      </c>
      <c r="I90" s="12">
        <v>5062434.3</v>
      </c>
      <c r="J90" s="25">
        <v>5062434.3</v>
      </c>
      <c r="K90" s="27"/>
    </row>
    <row r="91" spans="1:11" outlineLevel="1">
      <c r="A91" s="11" t="s">
        <v>66</v>
      </c>
      <c r="B91" s="11" t="s">
        <v>14</v>
      </c>
      <c r="C91" s="11" t="s">
        <v>52</v>
      </c>
      <c r="D91" s="11" t="s">
        <v>12</v>
      </c>
      <c r="E91" s="11" t="s">
        <v>71</v>
      </c>
      <c r="F91" s="12">
        <v>13723251</v>
      </c>
      <c r="G91" s="12">
        <v>14265712</v>
      </c>
      <c r="H91" s="10">
        <f t="shared" si="1"/>
        <v>542461</v>
      </c>
      <c r="I91" s="12">
        <v>13723251</v>
      </c>
      <c r="J91" s="25">
        <v>13723251</v>
      </c>
      <c r="K91" s="27" t="s">
        <v>86</v>
      </c>
    </row>
    <row r="92" spans="1:11" outlineLevel="1">
      <c r="A92" s="11" t="s">
        <v>66</v>
      </c>
      <c r="B92" s="11" t="s">
        <v>14</v>
      </c>
      <c r="C92" s="11" t="s">
        <v>52</v>
      </c>
      <c r="D92" s="11" t="s">
        <v>12</v>
      </c>
      <c r="E92" s="11" t="s">
        <v>72</v>
      </c>
      <c r="F92" s="12">
        <v>27294263</v>
      </c>
      <c r="G92" s="12">
        <v>33474946</v>
      </c>
      <c r="H92" s="10">
        <f t="shared" si="1"/>
        <v>6180683</v>
      </c>
      <c r="I92" s="12">
        <v>27294263</v>
      </c>
      <c r="J92" s="25">
        <v>27294263</v>
      </c>
      <c r="K92" s="27" t="s">
        <v>82</v>
      </c>
    </row>
    <row r="93" spans="1:11" outlineLevel="1">
      <c r="A93" s="11" t="s">
        <v>66</v>
      </c>
      <c r="B93" s="11" t="s">
        <v>14</v>
      </c>
      <c r="C93" s="11" t="s">
        <v>54</v>
      </c>
      <c r="D93" s="11" t="s">
        <v>12</v>
      </c>
      <c r="E93" s="11" t="s">
        <v>73</v>
      </c>
      <c r="F93" s="12">
        <v>92500</v>
      </c>
      <c r="G93" s="12">
        <v>92500</v>
      </c>
      <c r="H93" s="10">
        <f t="shared" si="1"/>
        <v>0</v>
      </c>
      <c r="I93" s="12">
        <v>0</v>
      </c>
      <c r="J93" s="25">
        <v>74000</v>
      </c>
      <c r="K93" s="27"/>
    </row>
    <row r="94" spans="1:11" outlineLevel="1">
      <c r="A94" s="11" t="s">
        <v>66</v>
      </c>
      <c r="B94" s="11" t="s">
        <v>14</v>
      </c>
      <c r="C94" s="11" t="s">
        <v>54</v>
      </c>
      <c r="D94" s="11" t="s">
        <v>12</v>
      </c>
      <c r="E94" s="11" t="s">
        <v>60</v>
      </c>
      <c r="F94" s="17">
        <v>0</v>
      </c>
      <c r="G94" s="12">
        <v>177500</v>
      </c>
      <c r="H94" s="10">
        <f t="shared" si="1"/>
        <v>177500</v>
      </c>
      <c r="I94" s="12">
        <v>0</v>
      </c>
      <c r="J94" s="25">
        <v>162900</v>
      </c>
      <c r="K94" s="27"/>
    </row>
    <row r="95" spans="1:11" outlineLevel="1">
      <c r="A95" s="11" t="s">
        <v>66</v>
      </c>
      <c r="B95" s="11" t="s">
        <v>14</v>
      </c>
      <c r="C95" s="11" t="s">
        <v>56</v>
      </c>
      <c r="D95" s="11" t="s">
        <v>12</v>
      </c>
      <c r="E95" s="11" t="s">
        <v>15</v>
      </c>
      <c r="F95" s="12">
        <v>762997.12</v>
      </c>
      <c r="G95" s="12">
        <v>1167487.1200000001</v>
      </c>
      <c r="H95" s="10">
        <f t="shared" si="1"/>
        <v>404490.00000000012</v>
      </c>
      <c r="I95" s="12">
        <v>762997.12</v>
      </c>
      <c r="J95" s="25">
        <v>762997.12</v>
      </c>
      <c r="K95" s="27" t="s">
        <v>87</v>
      </c>
    </row>
    <row r="96" spans="1:11" outlineLevel="1">
      <c r="A96" s="11" t="s">
        <v>66</v>
      </c>
      <c r="B96" s="11" t="s">
        <v>14</v>
      </c>
      <c r="C96" s="11" t="s">
        <v>56</v>
      </c>
      <c r="D96" s="11" t="s">
        <v>12</v>
      </c>
      <c r="E96" s="11" t="s">
        <v>71</v>
      </c>
      <c r="F96" s="12">
        <v>5896800</v>
      </c>
      <c r="G96" s="12">
        <v>6164838</v>
      </c>
      <c r="H96" s="10">
        <f t="shared" si="1"/>
        <v>268038</v>
      </c>
      <c r="I96" s="12">
        <v>5896800</v>
      </c>
      <c r="J96" s="25">
        <v>5896800</v>
      </c>
      <c r="K96" s="27" t="s">
        <v>86</v>
      </c>
    </row>
    <row r="97" spans="1:11" outlineLevel="1">
      <c r="A97" s="11" t="s">
        <v>66</v>
      </c>
      <c r="B97" s="11" t="s">
        <v>14</v>
      </c>
      <c r="C97" s="11" t="s">
        <v>56</v>
      </c>
      <c r="D97" s="11" t="s">
        <v>12</v>
      </c>
      <c r="E97" s="11" t="s">
        <v>72</v>
      </c>
      <c r="F97" s="12">
        <v>7573100</v>
      </c>
      <c r="G97" s="12">
        <v>8794824</v>
      </c>
      <c r="H97" s="10">
        <f t="shared" si="1"/>
        <v>1221724</v>
      </c>
      <c r="I97" s="12">
        <v>7573100</v>
      </c>
      <c r="J97" s="25">
        <v>7573100</v>
      </c>
      <c r="K97" s="27" t="s">
        <v>82</v>
      </c>
    </row>
    <row r="98" spans="1:11" outlineLevel="1">
      <c r="A98" s="11" t="s">
        <v>66</v>
      </c>
      <c r="B98" s="11" t="s">
        <v>14</v>
      </c>
      <c r="C98" s="11" t="s">
        <v>57</v>
      </c>
      <c r="D98" s="11" t="s">
        <v>12</v>
      </c>
      <c r="E98" s="11" t="s">
        <v>73</v>
      </c>
      <c r="F98" s="12">
        <v>0</v>
      </c>
      <c r="G98" s="12">
        <v>0</v>
      </c>
      <c r="H98" s="10">
        <f t="shared" si="1"/>
        <v>0</v>
      </c>
      <c r="I98" s="12">
        <v>74000</v>
      </c>
      <c r="J98" s="25">
        <v>0</v>
      </c>
      <c r="K98" s="27"/>
    </row>
    <row r="99" spans="1:11" outlineLevel="1">
      <c r="A99" s="11" t="s">
        <v>66</v>
      </c>
      <c r="B99" s="11" t="s">
        <v>16</v>
      </c>
      <c r="C99" s="11" t="s">
        <v>61</v>
      </c>
      <c r="D99" s="11" t="s">
        <v>12</v>
      </c>
      <c r="E99" s="11" t="s">
        <v>74</v>
      </c>
      <c r="F99" s="12">
        <v>1733600</v>
      </c>
      <c r="G99" s="12">
        <v>1733600</v>
      </c>
      <c r="H99" s="10">
        <f t="shared" si="1"/>
        <v>0</v>
      </c>
      <c r="I99" s="12">
        <v>1733600</v>
      </c>
      <c r="J99" s="25">
        <v>1733600</v>
      </c>
      <c r="K99" s="27"/>
    </row>
    <row r="100" spans="1:11" outlineLevel="1">
      <c r="A100" s="11" t="s">
        <v>66</v>
      </c>
      <c r="B100" s="11" t="s">
        <v>16</v>
      </c>
      <c r="C100" s="11" t="s">
        <v>61</v>
      </c>
      <c r="D100" s="11" t="s">
        <v>12</v>
      </c>
      <c r="E100" s="11" t="s">
        <v>75</v>
      </c>
      <c r="F100" s="12">
        <v>3665300</v>
      </c>
      <c r="G100" s="12">
        <v>3824352</v>
      </c>
      <c r="H100" s="10">
        <f t="shared" si="1"/>
        <v>159052</v>
      </c>
      <c r="I100" s="12">
        <v>3665300</v>
      </c>
      <c r="J100" s="25">
        <v>3665300</v>
      </c>
      <c r="K100" s="27" t="s">
        <v>86</v>
      </c>
    </row>
    <row r="101" spans="1:11" outlineLevel="1">
      <c r="A101" s="11" t="s">
        <v>66</v>
      </c>
      <c r="B101" s="11" t="s">
        <v>16</v>
      </c>
      <c r="C101" s="11" t="s">
        <v>61</v>
      </c>
      <c r="D101" s="11" t="s">
        <v>12</v>
      </c>
      <c r="E101" s="11" t="s">
        <v>76</v>
      </c>
      <c r="F101" s="12">
        <v>10361400</v>
      </c>
      <c r="G101" s="12">
        <v>14680568</v>
      </c>
      <c r="H101" s="10">
        <f t="shared" si="1"/>
        <v>4319168</v>
      </c>
      <c r="I101" s="12">
        <v>10361400</v>
      </c>
      <c r="J101" s="25">
        <v>10361400</v>
      </c>
      <c r="K101" s="27" t="s">
        <v>82</v>
      </c>
    </row>
    <row r="102" spans="1:11" outlineLevel="1">
      <c r="A102" s="11" t="s">
        <v>66</v>
      </c>
      <c r="B102" s="11" t="s">
        <v>16</v>
      </c>
      <c r="C102" s="11" t="s">
        <v>61</v>
      </c>
      <c r="D102" s="11" t="s">
        <v>12</v>
      </c>
      <c r="E102" s="11" t="s">
        <v>18</v>
      </c>
      <c r="F102" s="12">
        <v>24652200</v>
      </c>
      <c r="G102" s="12">
        <v>24652200</v>
      </c>
      <c r="H102" s="10">
        <f t="shared" si="1"/>
        <v>0</v>
      </c>
      <c r="I102" s="12">
        <v>24652200</v>
      </c>
      <c r="J102" s="25">
        <v>24652200</v>
      </c>
      <c r="K102" s="27"/>
    </row>
    <row r="103" spans="1:11" outlineLevel="1">
      <c r="A103" s="11" t="s">
        <v>66</v>
      </c>
      <c r="B103" s="11" t="s">
        <v>35</v>
      </c>
      <c r="C103" s="11" t="s">
        <v>54</v>
      </c>
      <c r="D103" s="11" t="s">
        <v>12</v>
      </c>
      <c r="E103" s="11" t="s">
        <v>36</v>
      </c>
      <c r="F103" s="17">
        <v>0</v>
      </c>
      <c r="G103" s="12">
        <v>12395.23</v>
      </c>
      <c r="H103" s="10">
        <v>0</v>
      </c>
      <c r="I103" s="12">
        <v>12476.78</v>
      </c>
      <c r="J103" s="25">
        <v>12476.78</v>
      </c>
      <c r="K103" s="27"/>
    </row>
    <row r="104" spans="1:11" outlineLevel="1">
      <c r="A104" s="11" t="s">
        <v>66</v>
      </c>
      <c r="B104" s="11" t="s">
        <v>35</v>
      </c>
      <c r="C104" s="11" t="s">
        <v>57</v>
      </c>
      <c r="D104" s="11" t="s">
        <v>12</v>
      </c>
      <c r="E104" s="11" t="s">
        <v>36</v>
      </c>
      <c r="F104" s="17">
        <v>0</v>
      </c>
      <c r="G104" s="12">
        <v>4236.8</v>
      </c>
      <c r="H104" s="10">
        <v>0</v>
      </c>
      <c r="I104" s="12">
        <v>4264.66</v>
      </c>
      <c r="J104" s="25">
        <v>4264.66</v>
      </c>
      <c r="K104" s="27"/>
    </row>
    <row r="105" spans="1:11">
      <c r="A105" s="8" t="s">
        <v>77</v>
      </c>
      <c r="B105" s="9"/>
      <c r="C105" s="9"/>
      <c r="D105" s="9"/>
      <c r="E105" s="9"/>
      <c r="F105" s="16">
        <f>SUM(F106:F112)</f>
        <v>0</v>
      </c>
      <c r="G105" s="10">
        <v>42849996.560000002</v>
      </c>
      <c r="H105" s="10">
        <f>H106+H107+H108+H109+H110</f>
        <v>31053062.550000001</v>
      </c>
      <c r="I105" s="10">
        <v>30454676.760000002</v>
      </c>
      <c r="J105" s="24">
        <v>36974605.780000001</v>
      </c>
      <c r="K105" s="27"/>
    </row>
    <row r="106" spans="1:11" outlineLevel="1">
      <c r="A106" s="11" t="s">
        <v>77</v>
      </c>
      <c r="B106" s="11" t="s">
        <v>14</v>
      </c>
      <c r="C106" s="11" t="s">
        <v>52</v>
      </c>
      <c r="D106" s="11" t="s">
        <v>12</v>
      </c>
      <c r="E106" s="11" t="s">
        <v>78</v>
      </c>
      <c r="F106" s="17">
        <v>0</v>
      </c>
      <c r="G106" s="12">
        <v>12772620</v>
      </c>
      <c r="H106" s="10">
        <f t="shared" si="1"/>
        <v>12772620</v>
      </c>
      <c r="I106" s="12">
        <v>12772620</v>
      </c>
      <c r="J106" s="25">
        <v>12772620</v>
      </c>
      <c r="K106" s="27"/>
    </row>
    <row r="107" spans="1:11" outlineLevel="1">
      <c r="A107" s="11" t="s">
        <v>77</v>
      </c>
      <c r="B107" s="11" t="s">
        <v>14</v>
      </c>
      <c r="C107" s="11" t="s">
        <v>52</v>
      </c>
      <c r="D107" s="11" t="s">
        <v>12</v>
      </c>
      <c r="E107" s="11" t="s">
        <v>58</v>
      </c>
      <c r="F107" s="17">
        <v>0</v>
      </c>
      <c r="G107" s="12">
        <v>1812450</v>
      </c>
      <c r="H107" s="10">
        <f t="shared" si="1"/>
        <v>1812450</v>
      </c>
      <c r="I107" s="12">
        <v>1812450</v>
      </c>
      <c r="J107" s="25">
        <v>0</v>
      </c>
      <c r="K107" s="27"/>
    </row>
    <row r="108" spans="1:11" outlineLevel="1">
      <c r="A108" s="11" t="s">
        <v>77</v>
      </c>
      <c r="B108" s="11" t="s">
        <v>14</v>
      </c>
      <c r="C108" s="11" t="s">
        <v>54</v>
      </c>
      <c r="D108" s="11" t="s">
        <v>12</v>
      </c>
      <c r="E108" s="11" t="s">
        <v>60</v>
      </c>
      <c r="F108" s="17">
        <v>0</v>
      </c>
      <c r="G108" s="12">
        <v>12472922.550000001</v>
      </c>
      <c r="H108" s="10">
        <f t="shared" si="1"/>
        <v>12472922.550000001</v>
      </c>
      <c r="I108" s="12">
        <v>0</v>
      </c>
      <c r="J108" s="25">
        <v>9514929.7799999993</v>
      </c>
      <c r="K108" s="27"/>
    </row>
    <row r="109" spans="1:11" outlineLevel="1">
      <c r="A109" s="11" t="s">
        <v>77</v>
      </c>
      <c r="B109" s="11" t="s">
        <v>14</v>
      </c>
      <c r="C109" s="11" t="s">
        <v>56</v>
      </c>
      <c r="D109" s="11" t="s">
        <v>12</v>
      </c>
      <c r="E109" s="11" t="s">
        <v>78</v>
      </c>
      <c r="F109" s="17">
        <v>0</v>
      </c>
      <c r="G109" s="12">
        <v>3632580</v>
      </c>
      <c r="H109" s="10">
        <f t="shared" si="1"/>
        <v>3632580</v>
      </c>
      <c r="I109" s="12">
        <v>3632580</v>
      </c>
      <c r="J109" s="25">
        <v>3632580</v>
      </c>
      <c r="K109" s="27"/>
    </row>
    <row r="110" spans="1:11" outlineLevel="1">
      <c r="A110" s="11" t="s">
        <v>77</v>
      </c>
      <c r="B110" s="11" t="s">
        <v>14</v>
      </c>
      <c r="C110" s="11" t="s">
        <v>56</v>
      </c>
      <c r="D110" s="11" t="s">
        <v>12</v>
      </c>
      <c r="E110" s="11" t="s">
        <v>58</v>
      </c>
      <c r="F110" s="17">
        <v>0</v>
      </c>
      <c r="G110" s="12">
        <v>362490</v>
      </c>
      <c r="H110" s="10">
        <f t="shared" si="1"/>
        <v>362490</v>
      </c>
      <c r="I110" s="12">
        <v>362490</v>
      </c>
      <c r="J110" s="25">
        <v>0</v>
      </c>
      <c r="K110" s="27"/>
    </row>
    <row r="111" spans="1:11" outlineLevel="1">
      <c r="A111" s="11" t="s">
        <v>77</v>
      </c>
      <c r="B111" s="11" t="s">
        <v>35</v>
      </c>
      <c r="C111" s="11" t="s">
        <v>54</v>
      </c>
      <c r="D111" s="11" t="s">
        <v>12</v>
      </c>
      <c r="E111" s="11" t="s">
        <v>36</v>
      </c>
      <c r="F111" s="17">
        <v>0</v>
      </c>
      <c r="G111" s="12">
        <v>8791812.1400000006</v>
      </c>
      <c r="H111" s="10">
        <v>0</v>
      </c>
      <c r="I111" s="12">
        <v>8849652.8200000003</v>
      </c>
      <c r="J111" s="25">
        <v>8029592.0599999996</v>
      </c>
      <c r="K111" s="27"/>
    </row>
    <row r="112" spans="1:11" outlineLevel="1">
      <c r="A112" s="11" t="s">
        <v>77</v>
      </c>
      <c r="B112" s="11" t="s">
        <v>35</v>
      </c>
      <c r="C112" s="11" t="s">
        <v>57</v>
      </c>
      <c r="D112" s="11" t="s">
        <v>12</v>
      </c>
      <c r="E112" s="11" t="s">
        <v>36</v>
      </c>
      <c r="F112" s="17">
        <v>0</v>
      </c>
      <c r="G112" s="12">
        <v>3005121.87</v>
      </c>
      <c r="H112" s="10">
        <v>0</v>
      </c>
      <c r="I112" s="12">
        <v>3024883.94</v>
      </c>
      <c r="J112" s="25">
        <v>3024883.94</v>
      </c>
      <c r="K112" s="27"/>
    </row>
    <row r="113" spans="1:11">
      <c r="A113" s="13" t="s">
        <v>79</v>
      </c>
      <c r="B113" s="14"/>
      <c r="C113" s="14"/>
      <c r="D113" s="14"/>
      <c r="E113" s="14"/>
      <c r="F113" s="18">
        <f>F105+F78+F49+F31+F29+F7</f>
        <v>779263299.99999988</v>
      </c>
      <c r="G113" s="15">
        <v>873884174.10000002</v>
      </c>
      <c r="H113" s="10">
        <f>H105+H78+H49+H31+H29+H7</f>
        <v>75716542.070000008</v>
      </c>
      <c r="I113" s="15">
        <v>810350816.60000002</v>
      </c>
      <c r="J113" s="26">
        <v>824199941.44000006</v>
      </c>
      <c r="K113" s="27"/>
    </row>
    <row r="116" spans="1:11" ht="13.5" customHeight="1"/>
  </sheetData>
  <mergeCells count="2">
    <mergeCell ref="A4:I4"/>
    <mergeCell ref="A1:G1"/>
  </mergeCells>
  <pageMargins left="0.23622047244094491" right="0.23622047244094491" top="0.74803149606299213" bottom="0.35433070866141736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Клек Елена Сергеевна</dc:creator>
  <dc:description>POI HSSF rep:2.56.0.171</dc:description>
  <cp:lastModifiedBy>Клек Елена Сергеевна</cp:lastModifiedBy>
  <cp:lastPrinted>2024-02-08T03:25:48Z</cp:lastPrinted>
  <dcterms:created xsi:type="dcterms:W3CDTF">2024-02-08T03:19:05Z</dcterms:created>
  <dcterms:modified xsi:type="dcterms:W3CDTF">2024-02-08T08:36:46Z</dcterms:modified>
</cp:coreProperties>
</file>