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3" activeTab="0"/>
  </bookViews>
  <sheets>
    <sheet name="Мероприятия пп 1" sheetId="1" r:id="rId1"/>
  </sheets>
  <definedNames>
    <definedName name="_xlnm._FilterDatabase" localSheetId="0" hidden="1">'Мероприятия пп 1'!$A$4:$W$64</definedName>
    <definedName name="Z_2166B299_1DBB_4BE8_98C9_E9EFB21DCA26_.wvu.FilterData" localSheetId="0" hidden="1">'Мероприятия пп 1'!$A$4:$W$64</definedName>
    <definedName name="Z_2715DACA_7FC2_4162_875B_92B3FB82D8B1_.wvu.FilterData" localSheetId="0" hidden="1">'Мероприятия пп 1'!$A$4:$W$64</definedName>
    <definedName name="Z_29BFB567_1C85_481C_A8AF_8210D8E0792F_.wvu.FilterData" localSheetId="0" hidden="1">'Мероприятия пп 1'!$A$4:$W$64</definedName>
    <definedName name="Z_4767DD30_F6FB_4FF0_A429_8866A8232500_.wvu.FilterData" localSheetId="0" hidden="1">'Мероприятия пп 1'!$A$4:$W$64</definedName>
    <definedName name="Z_4767DD30_F6FB_4FF0_A429_8866A8232500_.wvu.PrintArea" localSheetId="0" hidden="1">'Мероприятия пп 1'!$A$1:$T$70</definedName>
    <definedName name="Z_4767DD30_F6FB_4FF0_A429_8866A8232500_.wvu.PrintTitles" localSheetId="0" hidden="1">'Мероприятия пп 1'!$3:$4</definedName>
    <definedName name="Z_4767DD30_F6FB_4FF0_A429_8866A8232500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484BD7FD_1D3D_4528_954E_A98D5B59AC9C_.wvu.FilterData" localSheetId="0" hidden="1">'Мероприятия пп 1'!$A$4:$W$64</definedName>
    <definedName name="Z_7C917F30_361A_4C86_9002_2134EAE2E3CF_.wvu.FilterData" localSheetId="0" hidden="1">'Мероприятия пп 1'!$A$4:$W$64</definedName>
    <definedName name="Z_7C917F30_361A_4C86_9002_2134EAE2E3CF_.wvu.PrintArea" localSheetId="0" hidden="1">'Мероприятия пп 1'!$A$1:$T$70</definedName>
    <definedName name="Z_7C917F30_361A_4C86_9002_2134EAE2E3CF_.wvu.PrintTitles" localSheetId="0" hidden="1">'Мероприятия пп 1'!$3:$4</definedName>
    <definedName name="Z_7C917F30_361A_4C86_9002_2134EAE2E3CF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81F2AFB8_21DA_4513_90AB_0A09D7D72D56_.wvu.FilterData" localSheetId="0" hidden="1">'Мероприятия пп 1'!$A$4:$W$64</definedName>
    <definedName name="Z_AD6F79BD_847B_4421_A1AA_268A55FACAB4_.wvu.FilterData" localSheetId="0" hidden="1">'Мероприятия пп 1'!$A$4:$W$64</definedName>
    <definedName name="Z_B45C2115_52AF_4E7B_8578_551FB3CF371E_.wvu.FilterData" localSheetId="0" hidden="1">'Мероприятия пп 1'!$A$4:$W$64</definedName>
    <definedName name="Z_C75D4C66_EC35_48DB_8FCD_E29923CDB091_.wvu.FilterData" localSheetId="0" hidden="1">'Мероприятия пп 1'!$A$4:$W$64</definedName>
    <definedName name="Z_CDE1D6F6_68DF_42F8_B01A_FF6465B24CCD_.wvu.FilterData" localSheetId="0" hidden="1">'Мероприятия пп 1'!$A$4:$W$64</definedName>
    <definedName name="Z_CDE1D6F6_68DF_42F8_B01A_FF6465B24CCD_.wvu.PrintArea" localSheetId="0" hidden="1">'Мероприятия пп 1'!$A$1:$T$70</definedName>
    <definedName name="Z_CDE1D6F6_68DF_42F8_B01A_FF6465B24CCD_.wvu.PrintTitles" localSheetId="0" hidden="1">'Мероприятия пп 1'!$3:$4</definedName>
    <definedName name="Z_D97B14A5_4ECD_4EB7_B8A7_D41E462F19A2_.wvu.FilterData" localSheetId="0" hidden="1">'Мероприятия пп 1'!$A$4:$W$64</definedName>
    <definedName name="Z_FAC3C627_8E23_41AB_B3FB_95B33614D8DB_.wvu.FilterData" localSheetId="0" hidden="1">'Мероприятия пп 1'!$A$4:$W$64</definedName>
    <definedName name="_xlnm.Print_Titles" localSheetId="0">'Мероприятия пп 1'!$3:$4</definedName>
  </definedNames>
  <calcPr fullCalcOnLoad="1" fullPrecision="0"/>
</workbook>
</file>

<file path=xl/sharedStrings.xml><?xml version="1.0" encoding="utf-8"?>
<sst xmlns="http://schemas.openxmlformats.org/spreadsheetml/2006/main" count="284" uniqueCount="91">
  <si>
    <t>Итого по задаче 1</t>
  </si>
  <si>
    <t>№ п/п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</si>
  <si>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</si>
  <si>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</si>
  <si>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</si>
  <si>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</si>
  <si>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</si>
  <si>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</si>
  <si>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</si>
  <si>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</si>
  <si>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</si>
  <si>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</si>
  <si>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РБС</t>
  </si>
  <si>
    <t>Цель: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</si>
  <si>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детей</t>
  </si>
  <si>
    <t>отдел образования администрации города Дивногорска</t>
  </si>
  <si>
    <t>Участие в конкурсе на получение денежных премий лучшими воспитателями образовательных учреждений, реализующих основную общеобразовательную программу дошкольного образования,  денежных премий лучшим детским садам, денежных премий лучшим педагогическим коллективам детских садов.</t>
  </si>
  <si>
    <t>12 зданий ДОУ соответствуют требованиям правил пожарной безопасности, строительным нормам и правилам, санитарным нормам и правилам</t>
  </si>
  <si>
    <t>975</t>
  </si>
  <si>
    <t>х</t>
  </si>
  <si>
    <t>0701</t>
  </si>
  <si>
    <t xml:space="preserve">Обеспечение содержания в муниципальных дошкольных образовательных учреждениях (группах) детей без взимания родительской платы </t>
  </si>
  <si>
    <t xml:space="preserve">Участие в краевом конкурсе "Детские сады-детям". Получение субсидии  бюджету муниципального образования г.Дивногорск на денежное поощрение детским садам-победителям конкурса </t>
  </si>
  <si>
    <t xml:space="preserve">Проведение мероприятий для дошкольников различной направленности (интеллектуальной, творческой, спортивной) 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</si>
  <si>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учреждениях(кр.б.)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</si>
  <si>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 (род.плата)</t>
  </si>
  <si>
    <t>1.1.1</t>
  </si>
  <si>
    <t>1.1.2</t>
  </si>
  <si>
    <t>1.1.3</t>
  </si>
  <si>
    <t>1.1.4</t>
  </si>
  <si>
    <t>1.1.5</t>
  </si>
  <si>
    <t>1.1.6</t>
  </si>
  <si>
    <t>1.1.7</t>
  </si>
  <si>
    <t>611</t>
  </si>
  <si>
    <t>612</t>
  </si>
  <si>
    <t>621</t>
  </si>
  <si>
    <t>0118099</t>
  </si>
  <si>
    <t>622</t>
  </si>
  <si>
    <t>Всего по подпрограмме, в том числе:</t>
  </si>
  <si>
    <t>краевой бюджет</t>
  </si>
  <si>
    <t>местный бюджет</t>
  </si>
  <si>
    <t>внебюджет</t>
  </si>
  <si>
    <t>1004</t>
  </si>
  <si>
    <t>0707</t>
  </si>
  <si>
    <t>0117421</t>
  </si>
  <si>
    <t>244</t>
  </si>
  <si>
    <t>0118811</t>
  </si>
  <si>
    <t>1.1.9</t>
  </si>
  <si>
    <t>Создание дополнительных мест в системе дошкольного образования детей (кр.б.)</t>
  </si>
  <si>
    <t>Создание дополнительных мест в системе дошкольного образования детей (м.б.)</t>
  </si>
  <si>
    <t>0118421</t>
  </si>
  <si>
    <t>0115059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</si>
  <si>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(кр.бюджет)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</si>
  <si>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(местный бюджет)</t>
  </si>
  <si>
    <t>0117746</t>
  </si>
  <si>
    <t>0118746</t>
  </si>
  <si>
    <t>0117744</t>
  </si>
  <si>
    <t>011022</t>
  </si>
  <si>
    <t>Приложение № 2
к Паспорту  подпрограммы 1 «Дошкольное образование детей»</t>
  </si>
  <si>
    <t>Начальник отдела образования администрации города Дивногорска</t>
  </si>
  <si>
    <t>Г.В.Кабацура</t>
  </si>
  <si>
    <t>0110075880</t>
  </si>
  <si>
    <t>870</t>
  </si>
  <si>
    <t>0110074080</t>
  </si>
  <si>
    <t>0110080610</t>
  </si>
  <si>
    <t>0110080710</t>
  </si>
  <si>
    <t>0110075560</t>
  </si>
  <si>
    <t>0110075540</t>
  </si>
  <si>
    <t>01100S5580</t>
  </si>
  <si>
    <t>01100S3980</t>
  </si>
  <si>
    <t xml:space="preserve">975 </t>
  </si>
  <si>
    <t>0110073980</t>
  </si>
  <si>
    <t>320</t>
  </si>
  <si>
    <t>1.1.8</t>
  </si>
  <si>
    <t>1726 детей получат услуги дошкольного образования</t>
  </si>
  <si>
    <t xml:space="preserve">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детей, </t>
  </si>
  <si>
    <t xml:space="preserve">В 3 ДОУ города содержится  43 детей без взимания родительской платы </t>
  </si>
  <si>
    <t xml:space="preserve">Компенсацию части родительской платы получат в 2017 году 742 человека
</t>
  </si>
  <si>
    <t xml:space="preserve">Ежегодно на муниципальном уровне проводится 3 мероприятия, с общим числом участников не менее 1000 человек </t>
  </si>
  <si>
    <t>0110077440</t>
  </si>
  <si>
    <t>01100L0271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</si>
  <si>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</t>
  </si>
  <si>
    <t>011001047А, 0110010230, 0110010490</t>
  </si>
  <si>
    <t>011001047Б, 0110010230, 0110010490</t>
  </si>
  <si>
    <t>0110077450</t>
  </si>
  <si>
    <t xml:space="preserve"> 0110010350</t>
  </si>
  <si>
    <t>011008061Р</t>
  </si>
  <si>
    <t>011008061Т</t>
  </si>
  <si>
    <t>011008061Z</t>
  </si>
  <si>
    <t>Расходы муниципальных учреждений за содействие развитию налогового потенциал</t>
  </si>
  <si>
    <t>Введено  135 дополнительных  мест для детей дошкольного возраста, в том  числе по годам:    
2014 - 84 мест;   
2015 - 51 мест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</si>
</sst>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0_ ;\-#,##0.00\ 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00_р_._-;\-* #,##0.0000_р_._-;_-* &quot;-&quot;??_р_._-;_-@_-"/>
    <numFmt numFmtId="197" formatCode="_-* #,##0_р_._-;\-* #,##0_р_._-;_-* &quot;-&quot;??_р_._-;_-@_-"/>
    <numFmt numFmtId="198" formatCode="#,##0.000"/>
    <numFmt numFmtId="199" formatCode="_-* #,##0.000_р_._-;\-* #,##0.000_р_._-;_-* &quot;-&quot;???_р_._-;_-@_-"/>
    <numFmt numFmtId="200" formatCode="_-* #,##0.0000_р_._-;\-* #,##0.0000_р_._-;_-* &quot;-&quot;????_р_._-;_-@_-"/>
    <numFmt numFmtId="201" formatCode="_-* #,##0.000_р_._-;\-* #,##0.000_р_._-;_-* &quot;-&quot;????_р_._-;_-@_-"/>
    <numFmt numFmtId="202" formatCode="_-* #,##0.00_р_._-;\-* #,##0.00_р_._-;_-* &quot;-&quot;????_р_._-;_-@_-"/>
    <numFmt numFmtId="203" formatCode="_-* #,##0.00_р_._-;\-* #,##0.00_р_._-;_-* &quot;-&quot;?_р_._-;_-@_-"/>
    <numFmt numFmtId="204" formatCode="000000"/>
    <numFmt numFmtId="205" formatCode="0.0;[Red]0.0"/>
    <numFmt numFmtId="206" formatCode="0.00;[Red]0.00"/>
    <numFmt numFmtId="207" formatCode="0.0%"/>
    <numFmt numFmtId="208" formatCode="[$-FC19]d\ mmmm\ yyyy\ &quot;г.&quot;"/>
    <numFmt numFmtId="209" formatCode="0.0E+00"/>
    <numFmt numFmtId="210" formatCode="#,##0.0_ ;\-#,##0.0\ 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#,##0.0_р_."/>
    <numFmt numFmtId="215" formatCode="#,##0.0;[Red]#,##0.0"/>
    <numFmt numFmtId="216" formatCode="_-* #,##0.0&quot;р.&quot;_-;\-* #,##0.0&quot;р.&quot;_-;_-* &quot;-&quot;?&quot;р.&quot;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36"/>
      <name val="Times New Roman"/>
      <family val="1"/>
    </font>
    <font>
      <b/>
      <sz val="12"/>
      <color indexed="30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2"/>
      <color rgb="FF0033CC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45" fillId="0" borderId="0" xfId="53" applyFont="1" applyFill="1" applyAlignment="1">
      <alignment vertical="top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182" fontId="48" fillId="0" borderId="0" xfId="65" applyNumberFormat="1" applyFont="1" applyFill="1" applyBorder="1" applyAlignment="1">
      <alignment horizontal="center" vertical="center"/>
    </xf>
    <xf numFmtId="210" fontId="3" fillId="0" borderId="0" xfId="0" applyNumberFormat="1" applyFont="1" applyFill="1" applyBorder="1" applyAlignment="1">
      <alignment/>
    </xf>
    <xf numFmtId="49" fontId="4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188" fontId="45" fillId="0" borderId="0" xfId="0" applyNumberFormat="1" applyFont="1" applyFill="1" applyBorder="1" applyAlignment="1">
      <alignment horizontal="left" vertical="top" wrapText="1"/>
    </xf>
    <xf numFmtId="0" fontId="49" fillId="0" borderId="0" xfId="53" applyFont="1" applyFill="1" applyAlignment="1">
      <alignment horizontal="left" vertical="top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45" fillId="0" borderId="0" xfId="0" applyNumberFormat="1" applyFont="1" applyFill="1" applyBorder="1" applyAlignment="1">
      <alignment horizontal="left" vertical="top"/>
    </xf>
    <xf numFmtId="0" fontId="3" fillId="0" borderId="18" xfId="0" applyNumberFormat="1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W107"/>
  <sheetViews>
    <sheetView tabSelected="1" view="pageBreakPreview" zoomScale="98" zoomScaleNormal="98" zoomScaleSheetLayoutView="98" zoomScalePageLayoutView="0" workbookViewId="0" topLeftCell="A1">
      <pane xSplit="3" ySplit="6" topLeftCell="D58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65" sqref="Q65"/>
    </sheetView>
  </sheetViews>
  <sheetFormatPr defaultColWidth="9.25390625" defaultRowHeight="25.5" customHeight="1"/>
  <cols>
    <col min="1" max="1" width="8.375" style="6" customWidth="1"/>
    <col min="2" max="2" width="60.75390625" style="1" customWidth="1"/>
    <col min="3" max="3" width="33.75390625" style="7" customWidth="1"/>
    <col min="4" max="5" width="9.25390625" style="7" customWidth="1"/>
    <col min="6" max="6" width="13.875" style="7" bestFit="1" customWidth="1"/>
    <col min="7" max="7" width="9.25390625" style="7" customWidth="1"/>
    <col min="8" max="8" width="14.25390625" style="7" hidden="1" customWidth="1"/>
    <col min="9" max="10" width="17.75390625" style="1" hidden="1" customWidth="1"/>
    <col min="11" max="15" width="18.25390625" style="1" hidden="1" customWidth="1"/>
    <col min="16" max="18" width="18.25390625" style="1" customWidth="1"/>
    <col min="19" max="19" width="17.75390625" style="1" customWidth="1"/>
    <col min="20" max="20" width="55.625" style="1" customWidth="1"/>
    <col min="21" max="21" width="12.00390625" style="1" customWidth="1"/>
    <col min="22" max="22" width="15.375" style="1" customWidth="1"/>
    <col min="23" max="23" width="21.25390625" style="1" customWidth="1"/>
    <col min="24" max="16384" width="9.25390625" style="1" customWidth="1"/>
  </cols>
  <sheetData>
    <row r="1" spans="1:23" s="3" customFormat="1" ht="58.5" customHeight="1">
      <c r="A1" s="2"/>
      <c r="B1" s="5"/>
      <c r="C1" s="4"/>
      <c r="D1" s="4"/>
      <c r="E1" s="4"/>
      <c r="F1" s="4"/>
      <c r="G1" s="4"/>
      <c r="H1" s="4"/>
      <c r="I1" s="55"/>
      <c r="J1" s="55"/>
      <c r="S1" s="56" t="s">
        <v>58</v>
      </c>
      <c r="T1" s="56"/>
      <c r="U1" s="17"/>
      <c r="V1" s="17"/>
      <c r="W1" s="17"/>
    </row>
    <row r="2" spans="1:20" s="3" customFormat="1" ht="25.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3" customFormat="1" ht="25.5" customHeight="1">
      <c r="A3" s="58" t="s">
        <v>1</v>
      </c>
      <c r="B3" s="58" t="s">
        <v>2</v>
      </c>
      <c r="C3" s="58" t="s">
        <v>12</v>
      </c>
      <c r="D3" s="58" t="s">
        <v>3</v>
      </c>
      <c r="E3" s="58"/>
      <c r="F3" s="58"/>
      <c r="G3" s="58"/>
      <c r="H3" s="23"/>
      <c r="I3" s="58" t="s">
        <v>7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 t="s">
        <v>10</v>
      </c>
    </row>
    <row r="4" spans="1:20" s="3" customFormat="1" ht="25.5" customHeight="1">
      <c r="A4" s="58"/>
      <c r="B4" s="58"/>
      <c r="C4" s="58"/>
      <c r="D4" s="23" t="s">
        <v>12</v>
      </c>
      <c r="E4" s="23" t="s">
        <v>4</v>
      </c>
      <c r="F4" s="23" t="s">
        <v>5</v>
      </c>
      <c r="G4" s="23" t="s">
        <v>6</v>
      </c>
      <c r="H4" s="23">
        <v>2014</v>
      </c>
      <c r="I4" s="23">
        <v>2015</v>
      </c>
      <c r="J4" s="23">
        <v>2016</v>
      </c>
      <c r="K4" s="23">
        <v>2017</v>
      </c>
      <c r="L4" s="23">
        <v>2018</v>
      </c>
      <c r="M4" s="23">
        <v>2019</v>
      </c>
      <c r="N4" s="23">
        <v>2020</v>
      </c>
      <c r="O4" s="23">
        <v>2021</v>
      </c>
      <c r="P4" s="23">
        <v>2022</v>
      </c>
      <c r="Q4" s="23">
        <v>2023</v>
      </c>
      <c r="R4" s="23">
        <v>2024</v>
      </c>
      <c r="S4" s="23" t="s">
        <v>8</v>
      </c>
      <c r="T4" s="58"/>
    </row>
    <row r="5" spans="1:20" ht="25.5" customHeight="1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25.5" customHeight="1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5.5" customHeight="1">
      <c r="A7" s="47" t="s">
        <v>26</v>
      </c>
      <c r="B7" s="73" t="s">
        <v>81</v>
      </c>
      <c r="C7" s="47" t="s">
        <v>15</v>
      </c>
      <c r="D7" s="25" t="s">
        <v>18</v>
      </c>
      <c r="E7" s="25" t="s">
        <v>20</v>
      </c>
      <c r="F7" s="25" t="s">
        <v>64</v>
      </c>
      <c r="G7" s="25" t="s">
        <v>33</v>
      </c>
      <c r="H7" s="26">
        <v>69765.3</v>
      </c>
      <c r="I7" s="26">
        <v>78566.5</v>
      </c>
      <c r="J7" s="26">
        <v>53980.2</v>
      </c>
      <c r="K7" s="26">
        <v>48275.5</v>
      </c>
      <c r="L7" s="26">
        <v>47527.3</v>
      </c>
      <c r="M7" s="26">
        <v>50883.5</v>
      </c>
      <c r="N7" s="26">
        <f>46469-53.6</f>
        <v>46415.4</v>
      </c>
      <c r="O7" s="26">
        <v>6593.4</v>
      </c>
      <c r="P7" s="26">
        <v>7722.6</v>
      </c>
      <c r="Q7" s="26">
        <f>P7</f>
        <v>7722.6</v>
      </c>
      <c r="R7" s="26">
        <f>Q7</f>
        <v>7722.6</v>
      </c>
      <c r="S7" s="26">
        <f>SUM(H7:R7)</f>
        <v>425174.9</v>
      </c>
      <c r="T7" s="39" t="s">
        <v>74</v>
      </c>
    </row>
    <row r="8" spans="1:20" ht="25.5" customHeight="1">
      <c r="A8" s="68"/>
      <c r="B8" s="74"/>
      <c r="C8" s="68"/>
      <c r="D8" s="25" t="s">
        <v>18</v>
      </c>
      <c r="E8" s="25" t="s">
        <v>20</v>
      </c>
      <c r="F8" s="25" t="s">
        <v>64</v>
      </c>
      <c r="G8" s="25" t="s">
        <v>34</v>
      </c>
      <c r="H8" s="26">
        <v>2247.3</v>
      </c>
      <c r="I8" s="26">
        <v>6941.5</v>
      </c>
      <c r="J8" s="26">
        <v>7305.1</v>
      </c>
      <c r="K8" s="26">
        <v>3060.4</v>
      </c>
      <c r="L8" s="26">
        <v>788.7</v>
      </c>
      <c r="M8" s="26">
        <v>2751.6</v>
      </c>
      <c r="N8" s="26">
        <f>3804.6+382</f>
        <v>4186.6</v>
      </c>
      <c r="O8" s="26">
        <v>10365.4</v>
      </c>
      <c r="P8" s="26">
        <v>0</v>
      </c>
      <c r="Q8" s="26">
        <f aca="true" t="shared" si="0" ref="Q8:Q62">P8</f>
        <v>0</v>
      </c>
      <c r="R8" s="26">
        <f aca="true" t="shared" si="1" ref="R8:R67">Q8</f>
        <v>0</v>
      </c>
      <c r="S8" s="26">
        <f aca="true" t="shared" si="2" ref="S8:S67">SUM(H8:R8)</f>
        <v>37646.6</v>
      </c>
      <c r="T8" s="41"/>
    </row>
    <row r="9" spans="1:20" ht="25.5" customHeight="1">
      <c r="A9" s="68"/>
      <c r="B9" s="74"/>
      <c r="C9" s="68"/>
      <c r="D9" s="25" t="s">
        <v>18</v>
      </c>
      <c r="E9" s="25" t="s">
        <v>20</v>
      </c>
      <c r="F9" s="25" t="s">
        <v>64</v>
      </c>
      <c r="G9" s="25" t="s">
        <v>35</v>
      </c>
      <c r="H9" s="26">
        <v>11537</v>
      </c>
      <c r="I9" s="26">
        <v>12269.9</v>
      </c>
      <c r="J9" s="26">
        <v>8827.4</v>
      </c>
      <c r="K9" s="26">
        <v>7585.8</v>
      </c>
      <c r="L9" s="26">
        <v>7298.7</v>
      </c>
      <c r="M9" s="26">
        <v>7606.8</v>
      </c>
      <c r="N9" s="26">
        <v>6945.3</v>
      </c>
      <c r="O9" s="26">
        <v>1491.1</v>
      </c>
      <c r="P9" s="26">
        <v>1628.5</v>
      </c>
      <c r="Q9" s="26">
        <f t="shared" si="0"/>
        <v>1628.5</v>
      </c>
      <c r="R9" s="26">
        <f t="shared" si="1"/>
        <v>1628.5</v>
      </c>
      <c r="S9" s="26">
        <f t="shared" si="2"/>
        <v>68447.5</v>
      </c>
      <c r="T9" s="41"/>
    </row>
    <row r="10" spans="1:20" ht="25.5" customHeight="1">
      <c r="A10" s="68"/>
      <c r="B10" s="74"/>
      <c r="C10" s="68"/>
      <c r="D10" s="25" t="s">
        <v>18</v>
      </c>
      <c r="E10" s="25" t="s">
        <v>20</v>
      </c>
      <c r="F10" s="25" t="s">
        <v>64</v>
      </c>
      <c r="G10" s="25" t="s">
        <v>37</v>
      </c>
      <c r="H10" s="26">
        <v>180</v>
      </c>
      <c r="I10" s="26">
        <v>1248.1</v>
      </c>
      <c r="J10" s="26">
        <v>101.9</v>
      </c>
      <c r="K10" s="26">
        <v>10</v>
      </c>
      <c r="L10" s="26"/>
      <c r="M10" s="26"/>
      <c r="N10" s="26"/>
      <c r="O10" s="26"/>
      <c r="P10" s="26">
        <f>O10</f>
        <v>0</v>
      </c>
      <c r="Q10" s="26">
        <f t="shared" si="0"/>
        <v>0</v>
      </c>
      <c r="R10" s="26">
        <f t="shared" si="1"/>
        <v>0</v>
      </c>
      <c r="S10" s="26">
        <f t="shared" si="2"/>
        <v>1540</v>
      </c>
      <c r="T10" s="41"/>
    </row>
    <row r="11" spans="1:20" ht="25.5" customHeight="1">
      <c r="A11" s="68"/>
      <c r="B11" s="74"/>
      <c r="C11" s="68"/>
      <c r="D11" s="25" t="s">
        <v>18</v>
      </c>
      <c r="E11" s="25" t="s">
        <v>20</v>
      </c>
      <c r="F11" s="25" t="s">
        <v>86</v>
      </c>
      <c r="G11" s="25" t="s">
        <v>33</v>
      </c>
      <c r="H11" s="26"/>
      <c r="I11" s="26"/>
      <c r="J11" s="26"/>
      <c r="K11" s="26"/>
      <c r="L11" s="26"/>
      <c r="M11" s="26"/>
      <c r="N11" s="26"/>
      <c r="O11" s="26">
        <v>14888.7</v>
      </c>
      <c r="P11" s="26">
        <v>17586.3</v>
      </c>
      <c r="Q11" s="26">
        <f t="shared" si="0"/>
        <v>17586.3</v>
      </c>
      <c r="R11" s="26">
        <f t="shared" si="1"/>
        <v>17586.3</v>
      </c>
      <c r="S11" s="26">
        <f t="shared" si="2"/>
        <v>67647.6</v>
      </c>
      <c r="T11" s="41"/>
    </row>
    <row r="12" spans="1:20" ht="25.5" customHeight="1">
      <c r="A12" s="68"/>
      <c r="B12" s="74"/>
      <c r="C12" s="68"/>
      <c r="D12" s="25" t="s">
        <v>18</v>
      </c>
      <c r="E12" s="25" t="s">
        <v>20</v>
      </c>
      <c r="F12" s="25" t="s">
        <v>86</v>
      </c>
      <c r="G12" s="25" t="s">
        <v>35</v>
      </c>
      <c r="H12" s="26"/>
      <c r="I12" s="26"/>
      <c r="J12" s="26"/>
      <c r="K12" s="26"/>
      <c r="L12" s="26"/>
      <c r="M12" s="26"/>
      <c r="N12" s="26"/>
      <c r="O12" s="26">
        <v>2688.7</v>
      </c>
      <c r="P12" s="26">
        <v>3291.9</v>
      </c>
      <c r="Q12" s="26">
        <f t="shared" si="0"/>
        <v>3291.9</v>
      </c>
      <c r="R12" s="26">
        <f t="shared" si="1"/>
        <v>3291.9</v>
      </c>
      <c r="S12" s="26">
        <f t="shared" si="2"/>
        <v>12564.4</v>
      </c>
      <c r="T12" s="41"/>
    </row>
    <row r="13" spans="1:20" ht="25.5" customHeight="1">
      <c r="A13" s="68"/>
      <c r="B13" s="74"/>
      <c r="C13" s="68"/>
      <c r="D13" s="25" t="s">
        <v>18</v>
      </c>
      <c r="E13" s="25" t="s">
        <v>20</v>
      </c>
      <c r="F13" s="25" t="s">
        <v>87</v>
      </c>
      <c r="G13" s="25" t="s">
        <v>33</v>
      </c>
      <c r="H13" s="26"/>
      <c r="I13" s="26"/>
      <c r="J13" s="26"/>
      <c r="K13" s="26"/>
      <c r="L13" s="26"/>
      <c r="M13" s="26"/>
      <c r="N13" s="26"/>
      <c r="O13" s="26">
        <v>15496.1</v>
      </c>
      <c r="P13" s="26">
        <v>16691.4</v>
      </c>
      <c r="Q13" s="26">
        <f t="shared" si="0"/>
        <v>16691.4</v>
      </c>
      <c r="R13" s="26">
        <f t="shared" si="1"/>
        <v>16691.4</v>
      </c>
      <c r="S13" s="26">
        <f t="shared" si="2"/>
        <v>65570.3</v>
      </c>
      <c r="T13" s="41"/>
    </row>
    <row r="14" spans="1:20" ht="25.5" customHeight="1">
      <c r="A14" s="68"/>
      <c r="B14" s="74"/>
      <c r="C14" s="68"/>
      <c r="D14" s="25" t="s">
        <v>18</v>
      </c>
      <c r="E14" s="25" t="s">
        <v>20</v>
      </c>
      <c r="F14" s="25" t="s">
        <v>87</v>
      </c>
      <c r="G14" s="25" t="s">
        <v>35</v>
      </c>
      <c r="H14" s="26"/>
      <c r="I14" s="26"/>
      <c r="J14" s="26"/>
      <c r="K14" s="26"/>
      <c r="L14" s="26"/>
      <c r="M14" s="26"/>
      <c r="N14" s="26"/>
      <c r="O14" s="26">
        <v>1754.1</v>
      </c>
      <c r="P14" s="26">
        <v>1939.3</v>
      </c>
      <c r="Q14" s="26">
        <f t="shared" si="0"/>
        <v>1939.3</v>
      </c>
      <c r="R14" s="26">
        <f t="shared" si="1"/>
        <v>1939.3</v>
      </c>
      <c r="S14" s="26">
        <f t="shared" si="2"/>
        <v>7572</v>
      </c>
      <c r="T14" s="41"/>
    </row>
    <row r="15" spans="1:20" ht="25.5" customHeight="1">
      <c r="A15" s="68"/>
      <c r="B15" s="74"/>
      <c r="C15" s="68"/>
      <c r="D15" s="25" t="s">
        <v>18</v>
      </c>
      <c r="E15" s="25" t="s">
        <v>20</v>
      </c>
      <c r="F15" s="25" t="s">
        <v>88</v>
      </c>
      <c r="G15" s="25" t="s">
        <v>33</v>
      </c>
      <c r="H15" s="26"/>
      <c r="I15" s="26"/>
      <c r="J15" s="26"/>
      <c r="K15" s="26"/>
      <c r="L15" s="26"/>
      <c r="M15" s="26"/>
      <c r="N15" s="26"/>
      <c r="O15" s="26">
        <v>54327.5</v>
      </c>
      <c r="P15" s="26">
        <v>54885.1</v>
      </c>
      <c r="Q15" s="26">
        <v>51311.6</v>
      </c>
      <c r="R15" s="26">
        <f t="shared" si="1"/>
        <v>51311.6</v>
      </c>
      <c r="S15" s="26">
        <f t="shared" si="2"/>
        <v>211835.8</v>
      </c>
      <c r="T15" s="41"/>
    </row>
    <row r="16" spans="1:20" ht="25.5" customHeight="1">
      <c r="A16" s="68"/>
      <c r="B16" s="74"/>
      <c r="C16" s="68"/>
      <c r="D16" s="25" t="s">
        <v>18</v>
      </c>
      <c r="E16" s="25" t="s">
        <v>20</v>
      </c>
      <c r="F16" s="25" t="s">
        <v>88</v>
      </c>
      <c r="G16" s="25" t="s">
        <v>35</v>
      </c>
      <c r="H16" s="26"/>
      <c r="I16" s="26"/>
      <c r="J16" s="26"/>
      <c r="K16" s="26"/>
      <c r="L16" s="26"/>
      <c r="M16" s="26"/>
      <c r="N16" s="26"/>
      <c r="O16" s="26">
        <v>8138.3</v>
      </c>
      <c r="P16" s="26">
        <v>8716.6</v>
      </c>
      <c r="Q16" s="26">
        <v>8202.2</v>
      </c>
      <c r="R16" s="26">
        <f t="shared" si="1"/>
        <v>8202.2</v>
      </c>
      <c r="S16" s="26">
        <f t="shared" si="2"/>
        <v>33259.3</v>
      </c>
      <c r="T16" s="41"/>
    </row>
    <row r="17" spans="1:20" ht="25.5" customHeight="1">
      <c r="A17" s="68"/>
      <c r="B17" s="74"/>
      <c r="C17" s="68"/>
      <c r="D17" s="25" t="s">
        <v>18</v>
      </c>
      <c r="E17" s="25" t="s">
        <v>20</v>
      </c>
      <c r="F17" s="25" t="s">
        <v>88</v>
      </c>
      <c r="G17" s="25" t="s">
        <v>62</v>
      </c>
      <c r="H17" s="26"/>
      <c r="I17" s="26"/>
      <c r="J17" s="26"/>
      <c r="K17" s="26"/>
      <c r="L17" s="26"/>
      <c r="M17" s="26"/>
      <c r="N17" s="26"/>
      <c r="O17" s="26">
        <v>0</v>
      </c>
      <c r="P17" s="26">
        <v>2519.1</v>
      </c>
      <c r="Q17" s="26">
        <v>3026.6</v>
      </c>
      <c r="R17" s="26">
        <f t="shared" si="1"/>
        <v>3026.6</v>
      </c>
      <c r="S17" s="26">
        <f t="shared" si="2"/>
        <v>8572.3</v>
      </c>
      <c r="T17" s="41"/>
    </row>
    <row r="18" spans="1:20" ht="25.5" customHeight="1">
      <c r="A18" s="68"/>
      <c r="B18" s="74"/>
      <c r="C18" s="68"/>
      <c r="D18" s="25" t="s">
        <v>18</v>
      </c>
      <c r="E18" s="25" t="s">
        <v>20</v>
      </c>
      <c r="F18" s="25" t="s">
        <v>65</v>
      </c>
      <c r="G18" s="25" t="s">
        <v>33</v>
      </c>
      <c r="H18" s="26">
        <v>5961.4</v>
      </c>
      <c r="I18" s="26">
        <v>10099.9</v>
      </c>
      <c r="J18" s="26">
        <v>13561.6</v>
      </c>
      <c r="K18" s="26">
        <v>14858.8</v>
      </c>
      <c r="L18" s="26">
        <v>19814.9</v>
      </c>
      <c r="M18" s="26">
        <v>33192.5</v>
      </c>
      <c r="N18" s="26">
        <f>30336.6-328.4</f>
        <v>30008.2</v>
      </c>
      <c r="O18" s="26">
        <v>0</v>
      </c>
      <c r="P18" s="26"/>
      <c r="Q18" s="26"/>
      <c r="R18" s="26">
        <f t="shared" si="1"/>
        <v>0</v>
      </c>
      <c r="S18" s="26">
        <f t="shared" si="2"/>
        <v>127497.3</v>
      </c>
      <c r="T18" s="41"/>
    </row>
    <row r="19" spans="1:20" ht="25.5" customHeight="1">
      <c r="A19" s="68"/>
      <c r="B19" s="74"/>
      <c r="C19" s="68"/>
      <c r="D19" s="25" t="s">
        <v>18</v>
      </c>
      <c r="E19" s="25" t="s">
        <v>20</v>
      </c>
      <c r="F19" s="25" t="s">
        <v>65</v>
      </c>
      <c r="G19" s="25" t="s">
        <v>35</v>
      </c>
      <c r="H19" s="26">
        <v>1142</v>
      </c>
      <c r="I19" s="26">
        <v>1752.1</v>
      </c>
      <c r="J19" s="26">
        <v>2506</v>
      </c>
      <c r="K19" s="26">
        <v>2673.8</v>
      </c>
      <c r="L19" s="26">
        <v>3359.1</v>
      </c>
      <c r="M19" s="26">
        <v>5005.5</v>
      </c>
      <c r="N19" s="26">
        <v>4731.2</v>
      </c>
      <c r="O19" s="26">
        <v>0</v>
      </c>
      <c r="P19" s="26"/>
      <c r="Q19" s="26"/>
      <c r="R19" s="26">
        <f t="shared" si="1"/>
        <v>0</v>
      </c>
      <c r="S19" s="26">
        <f t="shared" si="2"/>
        <v>21169.7</v>
      </c>
      <c r="T19" s="41"/>
    </row>
    <row r="20" spans="1:20" ht="25.5" customHeight="1">
      <c r="A20" s="68"/>
      <c r="B20" s="74"/>
      <c r="C20" s="68"/>
      <c r="D20" s="25" t="s">
        <v>18</v>
      </c>
      <c r="E20" s="25" t="s">
        <v>20</v>
      </c>
      <c r="F20" s="25" t="s">
        <v>80</v>
      </c>
      <c r="G20" s="25" t="s">
        <v>34</v>
      </c>
      <c r="H20" s="26"/>
      <c r="I20" s="26"/>
      <c r="J20" s="26"/>
      <c r="K20" s="26"/>
      <c r="L20" s="26">
        <v>0</v>
      </c>
      <c r="M20" s="26">
        <v>50</v>
      </c>
      <c r="N20" s="26">
        <v>0</v>
      </c>
      <c r="O20" s="26">
        <v>0</v>
      </c>
      <c r="P20" s="26">
        <v>0</v>
      </c>
      <c r="Q20" s="26">
        <f t="shared" si="0"/>
        <v>0</v>
      </c>
      <c r="R20" s="26">
        <f t="shared" si="1"/>
        <v>0</v>
      </c>
      <c r="S20" s="26">
        <f t="shared" si="2"/>
        <v>50</v>
      </c>
      <c r="T20" s="41"/>
    </row>
    <row r="21" spans="1:20" ht="25.5" customHeight="1">
      <c r="A21" s="68"/>
      <c r="B21" s="74"/>
      <c r="C21" s="68"/>
      <c r="D21" s="25" t="s">
        <v>18</v>
      </c>
      <c r="E21" s="25" t="s">
        <v>20</v>
      </c>
      <c r="F21" s="25" t="s">
        <v>80</v>
      </c>
      <c r="G21" s="25" t="s">
        <v>34</v>
      </c>
      <c r="H21" s="26">
        <v>0</v>
      </c>
      <c r="I21" s="26">
        <v>0</v>
      </c>
      <c r="J21" s="26">
        <v>2</v>
      </c>
      <c r="K21" s="26">
        <v>0</v>
      </c>
      <c r="L21" s="26">
        <v>0</v>
      </c>
      <c r="M21" s="26">
        <v>1000</v>
      </c>
      <c r="N21" s="26">
        <v>0</v>
      </c>
      <c r="O21" s="26">
        <v>0</v>
      </c>
      <c r="P21" s="26">
        <f>O21</f>
        <v>0</v>
      </c>
      <c r="Q21" s="26">
        <f t="shared" si="0"/>
        <v>0</v>
      </c>
      <c r="R21" s="26">
        <f t="shared" si="1"/>
        <v>0</v>
      </c>
      <c r="S21" s="26">
        <f t="shared" si="2"/>
        <v>1002</v>
      </c>
      <c r="T21" s="41"/>
    </row>
    <row r="22" spans="1:20" ht="25.5" customHeight="1">
      <c r="A22" s="68"/>
      <c r="B22" s="75"/>
      <c r="C22" s="48"/>
      <c r="D22" s="25" t="s">
        <v>18</v>
      </c>
      <c r="E22" s="25" t="s">
        <v>20</v>
      </c>
      <c r="F22" s="25" t="s">
        <v>69</v>
      </c>
      <c r="G22" s="25" t="s">
        <v>37</v>
      </c>
      <c r="H22" s="26">
        <v>0</v>
      </c>
      <c r="I22" s="26">
        <v>0</v>
      </c>
      <c r="J22" s="26">
        <v>0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f>O22</f>
        <v>0</v>
      </c>
      <c r="Q22" s="26">
        <f t="shared" si="0"/>
        <v>0</v>
      </c>
      <c r="R22" s="26">
        <f t="shared" si="1"/>
        <v>0</v>
      </c>
      <c r="S22" s="26">
        <f t="shared" si="2"/>
        <v>1</v>
      </c>
      <c r="T22" s="41"/>
    </row>
    <row r="23" spans="1:20" ht="25.5" customHeight="1">
      <c r="A23" s="68"/>
      <c r="B23" s="59" t="s">
        <v>24</v>
      </c>
      <c r="C23" s="39" t="s">
        <v>15</v>
      </c>
      <c r="D23" s="25" t="s">
        <v>70</v>
      </c>
      <c r="E23" s="25" t="s">
        <v>20</v>
      </c>
      <c r="F23" s="25" t="s">
        <v>71</v>
      </c>
      <c r="G23" s="25" t="s">
        <v>34</v>
      </c>
      <c r="H23" s="26">
        <v>0</v>
      </c>
      <c r="I23" s="26">
        <v>0</v>
      </c>
      <c r="J23" s="26">
        <v>141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>O23</f>
        <v>0</v>
      </c>
      <c r="Q23" s="26">
        <f t="shared" si="0"/>
        <v>0</v>
      </c>
      <c r="R23" s="26">
        <f t="shared" si="1"/>
        <v>0</v>
      </c>
      <c r="S23" s="26">
        <f t="shared" si="2"/>
        <v>141</v>
      </c>
      <c r="T23" s="41"/>
    </row>
    <row r="24" spans="1:20" ht="25.5" customHeight="1">
      <c r="A24" s="68"/>
      <c r="B24" s="70"/>
      <c r="C24" s="71"/>
      <c r="D24" s="25" t="s">
        <v>70</v>
      </c>
      <c r="E24" s="25" t="s">
        <v>20</v>
      </c>
      <c r="F24" s="25" t="s">
        <v>71</v>
      </c>
      <c r="G24" s="25" t="s">
        <v>37</v>
      </c>
      <c r="H24" s="26">
        <v>0</v>
      </c>
      <c r="I24" s="26">
        <v>0</v>
      </c>
      <c r="J24" s="26">
        <v>0</v>
      </c>
      <c r="K24" s="26">
        <v>70.5</v>
      </c>
      <c r="L24" s="26">
        <v>0</v>
      </c>
      <c r="M24" s="26">
        <v>0</v>
      </c>
      <c r="N24" s="26">
        <v>0</v>
      </c>
      <c r="O24" s="26">
        <v>0</v>
      </c>
      <c r="P24" s="26">
        <f>O24</f>
        <v>0</v>
      </c>
      <c r="Q24" s="26">
        <f t="shared" si="0"/>
        <v>0</v>
      </c>
      <c r="R24" s="26">
        <f t="shared" si="1"/>
        <v>0</v>
      </c>
      <c r="S24" s="26">
        <f t="shared" si="2"/>
        <v>70.5</v>
      </c>
      <c r="T24" s="41"/>
    </row>
    <row r="25" spans="1:20" ht="25.5" customHeight="1">
      <c r="A25" s="68"/>
      <c r="B25" s="70"/>
      <c r="C25" s="71"/>
      <c r="D25" s="25" t="s">
        <v>18</v>
      </c>
      <c r="E25" s="25" t="s">
        <v>20</v>
      </c>
      <c r="F25" s="25" t="s">
        <v>61</v>
      </c>
      <c r="G25" s="25" t="s">
        <v>33</v>
      </c>
      <c r="H25" s="27">
        <v>55471</v>
      </c>
      <c r="I25" s="27">
        <v>64558.6</v>
      </c>
      <c r="J25" s="27">
        <v>62740.3</v>
      </c>
      <c r="K25" s="27">
        <v>67910</v>
      </c>
      <c r="L25" s="27">
        <v>69926.5</v>
      </c>
      <c r="M25" s="27">
        <v>80492.4</v>
      </c>
      <c r="N25" s="27">
        <v>91762.1</v>
      </c>
      <c r="O25" s="27">
        <v>101231.3</v>
      </c>
      <c r="P25" s="27">
        <v>99980.6</v>
      </c>
      <c r="Q25" s="26">
        <f t="shared" si="0"/>
        <v>99980.6</v>
      </c>
      <c r="R25" s="26">
        <f t="shared" si="1"/>
        <v>99980.6</v>
      </c>
      <c r="S25" s="26">
        <f t="shared" si="2"/>
        <v>894034</v>
      </c>
      <c r="T25" s="41"/>
    </row>
    <row r="26" spans="1:20" ht="25.5" customHeight="1">
      <c r="A26" s="68"/>
      <c r="B26" s="70"/>
      <c r="C26" s="71"/>
      <c r="D26" s="25" t="s">
        <v>18</v>
      </c>
      <c r="E26" s="25" t="s">
        <v>20</v>
      </c>
      <c r="F26" s="25" t="s">
        <v>61</v>
      </c>
      <c r="G26" s="25" t="s">
        <v>34</v>
      </c>
      <c r="H26" s="27">
        <v>216.4</v>
      </c>
      <c r="I26" s="27">
        <v>268.4</v>
      </c>
      <c r="J26" s="27">
        <v>343.4</v>
      </c>
      <c r="K26" s="27">
        <v>380.2</v>
      </c>
      <c r="L26" s="27">
        <v>337</v>
      </c>
      <c r="M26" s="27">
        <v>341</v>
      </c>
      <c r="N26" s="27">
        <v>0</v>
      </c>
      <c r="O26" s="27">
        <v>0</v>
      </c>
      <c r="P26" s="26">
        <v>0</v>
      </c>
      <c r="Q26" s="26">
        <f t="shared" si="0"/>
        <v>0</v>
      </c>
      <c r="R26" s="26">
        <f t="shared" si="1"/>
        <v>0</v>
      </c>
      <c r="S26" s="26">
        <f t="shared" si="2"/>
        <v>1886.4</v>
      </c>
      <c r="T26" s="41"/>
    </row>
    <row r="27" spans="1:20" ht="25.5" customHeight="1">
      <c r="A27" s="68"/>
      <c r="B27" s="70"/>
      <c r="C27" s="71"/>
      <c r="D27" s="25" t="s">
        <v>18</v>
      </c>
      <c r="E27" s="25" t="s">
        <v>20</v>
      </c>
      <c r="F27" s="25" t="s">
        <v>61</v>
      </c>
      <c r="G27" s="25" t="s">
        <v>35</v>
      </c>
      <c r="H27" s="27">
        <v>8073.9</v>
      </c>
      <c r="I27" s="27">
        <v>9286.4</v>
      </c>
      <c r="J27" s="27">
        <v>9020.3</v>
      </c>
      <c r="K27" s="27">
        <v>9425.2</v>
      </c>
      <c r="L27" s="27">
        <v>10547.1</v>
      </c>
      <c r="M27" s="27">
        <v>12198.3</v>
      </c>
      <c r="N27" s="27">
        <v>15809.8</v>
      </c>
      <c r="O27" s="27">
        <v>15995.7</v>
      </c>
      <c r="P27" s="27">
        <v>17592.8</v>
      </c>
      <c r="Q27" s="26">
        <f t="shared" si="0"/>
        <v>17592.8</v>
      </c>
      <c r="R27" s="26">
        <f t="shared" si="1"/>
        <v>17592.8</v>
      </c>
      <c r="S27" s="26">
        <f t="shared" si="2"/>
        <v>143135.1</v>
      </c>
      <c r="T27" s="41"/>
    </row>
    <row r="28" spans="1:20" ht="25.5" customHeight="1">
      <c r="A28" s="68"/>
      <c r="B28" s="70"/>
      <c r="C28" s="71"/>
      <c r="D28" s="25" t="s">
        <v>18</v>
      </c>
      <c r="E28" s="25" t="s">
        <v>20</v>
      </c>
      <c r="F28" s="25" t="s">
        <v>61</v>
      </c>
      <c r="G28" s="25" t="s">
        <v>62</v>
      </c>
      <c r="H28" s="27"/>
      <c r="I28" s="27"/>
      <c r="J28" s="27"/>
      <c r="K28" s="27">
        <v>0</v>
      </c>
      <c r="L28" s="27"/>
      <c r="M28" s="27"/>
      <c r="N28" s="27">
        <v>32.9</v>
      </c>
      <c r="O28" s="27">
        <v>29.8</v>
      </c>
      <c r="P28" s="26">
        <v>619.2</v>
      </c>
      <c r="Q28" s="26">
        <f t="shared" si="0"/>
        <v>619.2</v>
      </c>
      <c r="R28" s="26">
        <f t="shared" si="1"/>
        <v>619.2</v>
      </c>
      <c r="S28" s="26">
        <f t="shared" si="2"/>
        <v>1920.3</v>
      </c>
      <c r="T28" s="41"/>
    </row>
    <row r="29" spans="1:20" ht="25.5" customHeight="1">
      <c r="A29" s="68"/>
      <c r="B29" s="70"/>
      <c r="C29" s="71"/>
      <c r="D29" s="25" t="s">
        <v>18</v>
      </c>
      <c r="E29" s="25" t="s">
        <v>20</v>
      </c>
      <c r="F29" s="25" t="s">
        <v>61</v>
      </c>
      <c r="G29" s="25" t="s">
        <v>34</v>
      </c>
      <c r="H29" s="27">
        <v>3478.6</v>
      </c>
      <c r="I29" s="27">
        <v>3595.8</v>
      </c>
      <c r="J29" s="27"/>
      <c r="K29" s="27">
        <v>0</v>
      </c>
      <c r="L29" s="27"/>
      <c r="M29" s="27"/>
      <c r="N29" s="27"/>
      <c r="O29" s="27"/>
      <c r="P29" s="26">
        <f>O29</f>
        <v>0</v>
      </c>
      <c r="Q29" s="26">
        <f t="shared" si="0"/>
        <v>0</v>
      </c>
      <c r="R29" s="26">
        <f t="shared" si="1"/>
        <v>0</v>
      </c>
      <c r="S29" s="26">
        <f t="shared" si="2"/>
        <v>7074.4</v>
      </c>
      <c r="T29" s="41"/>
    </row>
    <row r="30" spans="1:20" ht="25.5" customHeight="1">
      <c r="A30" s="68"/>
      <c r="B30" s="70"/>
      <c r="C30" s="71"/>
      <c r="D30" s="25" t="s">
        <v>18</v>
      </c>
      <c r="E30" s="25" t="s">
        <v>20</v>
      </c>
      <c r="F30" s="25" t="s">
        <v>61</v>
      </c>
      <c r="G30" s="25" t="s">
        <v>37</v>
      </c>
      <c r="H30" s="27">
        <v>486.3</v>
      </c>
      <c r="I30" s="27">
        <v>496.9</v>
      </c>
      <c r="J30" s="27"/>
      <c r="K30" s="27">
        <v>0</v>
      </c>
      <c r="L30" s="27"/>
      <c r="M30" s="27">
        <v>0</v>
      </c>
      <c r="N30" s="27">
        <v>0</v>
      </c>
      <c r="O30" s="27">
        <v>0</v>
      </c>
      <c r="P30" s="26">
        <v>0</v>
      </c>
      <c r="Q30" s="26">
        <f t="shared" si="0"/>
        <v>0</v>
      </c>
      <c r="R30" s="26">
        <f t="shared" si="1"/>
        <v>0</v>
      </c>
      <c r="S30" s="26">
        <f t="shared" si="2"/>
        <v>983.2</v>
      </c>
      <c r="T30" s="41"/>
    </row>
    <row r="31" spans="1:20" ht="25.5" customHeight="1">
      <c r="A31" s="68"/>
      <c r="B31" s="70"/>
      <c r="C31" s="71"/>
      <c r="D31" s="25" t="s">
        <v>18</v>
      </c>
      <c r="E31" s="25" t="s">
        <v>20</v>
      </c>
      <c r="F31" s="25" t="s">
        <v>63</v>
      </c>
      <c r="G31" s="25" t="s">
        <v>33</v>
      </c>
      <c r="H31" s="27"/>
      <c r="I31" s="27"/>
      <c r="J31" s="27">
        <v>32757.9</v>
      </c>
      <c r="K31" s="27">
        <v>35111</v>
      </c>
      <c r="L31" s="27">
        <v>38950.4</v>
      </c>
      <c r="M31" s="27">
        <v>42346.4</v>
      </c>
      <c r="N31" s="27">
        <v>44829</v>
      </c>
      <c r="O31" s="27">
        <v>46553.8</v>
      </c>
      <c r="P31" s="27">
        <v>46013.8</v>
      </c>
      <c r="Q31" s="26">
        <f t="shared" si="0"/>
        <v>46013.8</v>
      </c>
      <c r="R31" s="26">
        <f t="shared" si="1"/>
        <v>46013.8</v>
      </c>
      <c r="S31" s="26">
        <f t="shared" si="2"/>
        <v>378589.9</v>
      </c>
      <c r="T31" s="41"/>
    </row>
    <row r="32" spans="1:20" ht="25.5" customHeight="1">
      <c r="A32" s="68"/>
      <c r="B32" s="70"/>
      <c r="C32" s="71"/>
      <c r="D32" s="25" t="s">
        <v>18</v>
      </c>
      <c r="E32" s="25" t="s">
        <v>20</v>
      </c>
      <c r="F32" s="25" t="s">
        <v>63</v>
      </c>
      <c r="G32" s="25" t="s">
        <v>34</v>
      </c>
      <c r="H32" s="27"/>
      <c r="I32" s="27"/>
      <c r="J32" s="27">
        <v>762.6</v>
      </c>
      <c r="K32" s="27">
        <v>412</v>
      </c>
      <c r="L32" s="27">
        <v>357</v>
      </c>
      <c r="M32" s="27">
        <v>290</v>
      </c>
      <c r="N32" s="27">
        <v>0</v>
      </c>
      <c r="O32" s="27">
        <v>0</v>
      </c>
      <c r="P32" s="26">
        <v>0</v>
      </c>
      <c r="Q32" s="26">
        <f t="shared" si="0"/>
        <v>0</v>
      </c>
      <c r="R32" s="26">
        <f t="shared" si="1"/>
        <v>0</v>
      </c>
      <c r="S32" s="26">
        <f t="shared" si="2"/>
        <v>1821.6</v>
      </c>
      <c r="T32" s="41"/>
    </row>
    <row r="33" spans="1:20" ht="25.5" customHeight="1">
      <c r="A33" s="68"/>
      <c r="B33" s="70"/>
      <c r="C33" s="71"/>
      <c r="D33" s="25" t="s">
        <v>18</v>
      </c>
      <c r="E33" s="25" t="s">
        <v>20</v>
      </c>
      <c r="F33" s="25" t="s">
        <v>63</v>
      </c>
      <c r="G33" s="25" t="s">
        <v>35</v>
      </c>
      <c r="H33" s="27"/>
      <c r="I33" s="27"/>
      <c r="J33" s="27">
        <v>4635</v>
      </c>
      <c r="K33" s="27">
        <v>4958.6</v>
      </c>
      <c r="L33" s="27">
        <v>5314.3</v>
      </c>
      <c r="M33" s="27">
        <v>6772.5</v>
      </c>
      <c r="N33" s="27">
        <v>6990.4</v>
      </c>
      <c r="O33" s="27">
        <v>7601.9</v>
      </c>
      <c r="P33" s="27">
        <v>7976.7</v>
      </c>
      <c r="Q33" s="26">
        <f t="shared" si="0"/>
        <v>7976.7</v>
      </c>
      <c r="R33" s="26">
        <f t="shared" si="1"/>
        <v>7976.7</v>
      </c>
      <c r="S33" s="26">
        <f t="shared" si="2"/>
        <v>60202.8</v>
      </c>
      <c r="T33" s="41"/>
    </row>
    <row r="34" spans="1:20" ht="25.5" customHeight="1">
      <c r="A34" s="68"/>
      <c r="B34" s="70"/>
      <c r="C34" s="71"/>
      <c r="D34" s="25" t="s">
        <v>18</v>
      </c>
      <c r="E34" s="25" t="s">
        <v>20</v>
      </c>
      <c r="F34" s="25" t="s">
        <v>63</v>
      </c>
      <c r="G34" s="25" t="s">
        <v>62</v>
      </c>
      <c r="H34" s="27"/>
      <c r="I34" s="27"/>
      <c r="J34" s="27"/>
      <c r="K34" s="27"/>
      <c r="L34" s="27"/>
      <c r="M34" s="27"/>
      <c r="N34" s="27"/>
      <c r="O34" s="27"/>
      <c r="P34" s="27">
        <v>1233.1</v>
      </c>
      <c r="Q34" s="26">
        <f t="shared" si="0"/>
        <v>1233.1</v>
      </c>
      <c r="R34" s="26">
        <f t="shared" si="1"/>
        <v>1233.1</v>
      </c>
      <c r="S34" s="26">
        <f t="shared" si="2"/>
        <v>3699.3</v>
      </c>
      <c r="T34" s="41"/>
    </row>
    <row r="35" spans="1:20" ht="25.5" customHeight="1">
      <c r="A35" s="68"/>
      <c r="B35" s="70"/>
      <c r="C35" s="71"/>
      <c r="D35" s="25" t="s">
        <v>18</v>
      </c>
      <c r="E35" s="25" t="s">
        <v>20</v>
      </c>
      <c r="F35" s="25" t="s">
        <v>63</v>
      </c>
      <c r="G35" s="25" t="s">
        <v>37</v>
      </c>
      <c r="H35" s="27"/>
      <c r="I35" s="27"/>
      <c r="J35" s="27">
        <v>89.5</v>
      </c>
      <c r="K35" s="27">
        <v>0</v>
      </c>
      <c r="L35" s="27"/>
      <c r="M35" s="27"/>
      <c r="N35" s="27"/>
      <c r="O35" s="27"/>
      <c r="P35" s="26">
        <f>O35</f>
        <v>0</v>
      </c>
      <c r="Q35" s="26">
        <f t="shared" si="0"/>
        <v>0</v>
      </c>
      <c r="R35" s="26">
        <f t="shared" si="1"/>
        <v>0</v>
      </c>
      <c r="S35" s="26">
        <f t="shared" si="2"/>
        <v>89.5</v>
      </c>
      <c r="T35" s="41"/>
    </row>
    <row r="36" spans="1:20" ht="25.5" customHeight="1">
      <c r="A36" s="68"/>
      <c r="B36" s="70"/>
      <c r="C36" s="71"/>
      <c r="D36" s="25" t="s">
        <v>18</v>
      </c>
      <c r="E36" s="25" t="s">
        <v>20</v>
      </c>
      <c r="F36" s="25" t="s">
        <v>82</v>
      </c>
      <c r="G36" s="25" t="s">
        <v>35</v>
      </c>
      <c r="H36" s="27"/>
      <c r="I36" s="27"/>
      <c r="J36" s="27"/>
      <c r="K36" s="27"/>
      <c r="L36" s="27">
        <v>102.6</v>
      </c>
      <c r="M36" s="27">
        <v>46.4</v>
      </c>
      <c r="N36" s="27">
        <v>436.4</v>
      </c>
      <c r="O36" s="27">
        <v>0</v>
      </c>
      <c r="P36" s="26">
        <f>O36</f>
        <v>0</v>
      </c>
      <c r="Q36" s="26">
        <f t="shared" si="0"/>
        <v>0</v>
      </c>
      <c r="R36" s="26">
        <f t="shared" si="1"/>
        <v>0</v>
      </c>
      <c r="S36" s="26">
        <f t="shared" si="2"/>
        <v>585.4</v>
      </c>
      <c r="T36" s="41"/>
    </row>
    <row r="37" spans="1:20" ht="25.5" customHeight="1">
      <c r="A37" s="68"/>
      <c r="B37" s="70"/>
      <c r="C37" s="71"/>
      <c r="D37" s="25" t="s">
        <v>18</v>
      </c>
      <c r="E37" s="25" t="s">
        <v>20</v>
      </c>
      <c r="F37" s="25" t="s">
        <v>83</v>
      </c>
      <c r="G37" s="25" t="s">
        <v>33</v>
      </c>
      <c r="H37" s="27"/>
      <c r="I37" s="27"/>
      <c r="J37" s="27"/>
      <c r="K37" s="27"/>
      <c r="L37" s="27">
        <v>613.2</v>
      </c>
      <c r="M37" s="27">
        <v>283</v>
      </c>
      <c r="N37" s="27">
        <f>2616.6+1168.6</f>
        <v>3785.2</v>
      </c>
      <c r="O37" s="27">
        <v>0</v>
      </c>
      <c r="P37" s="26">
        <f>O37</f>
        <v>0</v>
      </c>
      <c r="Q37" s="26">
        <f t="shared" si="0"/>
        <v>0</v>
      </c>
      <c r="R37" s="26">
        <f t="shared" si="1"/>
        <v>0</v>
      </c>
      <c r="S37" s="26">
        <f t="shared" si="2"/>
        <v>4681.4</v>
      </c>
      <c r="T37" s="41"/>
    </row>
    <row r="38" spans="1:20" ht="25.5" customHeight="1">
      <c r="A38" s="68"/>
      <c r="B38" s="70"/>
      <c r="C38" s="71"/>
      <c r="D38" s="25" t="s">
        <v>18</v>
      </c>
      <c r="E38" s="25" t="s">
        <v>20</v>
      </c>
      <c r="F38" s="25" t="s">
        <v>85</v>
      </c>
      <c r="G38" s="25" t="s">
        <v>33</v>
      </c>
      <c r="H38" s="27"/>
      <c r="I38" s="27"/>
      <c r="J38" s="27"/>
      <c r="K38" s="27"/>
      <c r="L38" s="27"/>
      <c r="M38" s="27"/>
      <c r="N38" s="27">
        <v>145.4</v>
      </c>
      <c r="O38" s="27"/>
      <c r="P38" s="26"/>
      <c r="Q38" s="26"/>
      <c r="R38" s="26">
        <f t="shared" si="1"/>
        <v>0</v>
      </c>
      <c r="S38" s="26">
        <f t="shared" si="2"/>
        <v>145.4</v>
      </c>
      <c r="T38" s="41"/>
    </row>
    <row r="39" spans="1:20" ht="25.5" customHeight="1">
      <c r="A39" s="68"/>
      <c r="B39" s="70"/>
      <c r="C39" s="71"/>
      <c r="D39" s="25" t="s">
        <v>18</v>
      </c>
      <c r="E39" s="25" t="s">
        <v>20</v>
      </c>
      <c r="F39" s="25" t="s">
        <v>85</v>
      </c>
      <c r="G39" s="25" t="s">
        <v>35</v>
      </c>
      <c r="H39" s="27"/>
      <c r="I39" s="27"/>
      <c r="J39" s="27"/>
      <c r="K39" s="27"/>
      <c r="L39" s="27"/>
      <c r="M39" s="27"/>
      <c r="N39" s="27">
        <v>22.2</v>
      </c>
      <c r="O39" s="27"/>
      <c r="P39" s="26"/>
      <c r="Q39" s="26"/>
      <c r="R39" s="26">
        <f t="shared" si="1"/>
        <v>0</v>
      </c>
      <c r="S39" s="26">
        <f t="shared" si="2"/>
        <v>22.2</v>
      </c>
      <c r="T39" s="41"/>
    </row>
    <row r="40" spans="1:20" ht="25.5" customHeight="1">
      <c r="A40" s="68"/>
      <c r="B40" s="70"/>
      <c r="C40" s="71"/>
      <c r="D40" s="25" t="s">
        <v>18</v>
      </c>
      <c r="E40" s="25" t="s">
        <v>20</v>
      </c>
      <c r="F40" s="25" t="s">
        <v>79</v>
      </c>
      <c r="G40" s="25" t="s">
        <v>34</v>
      </c>
      <c r="H40" s="27"/>
      <c r="I40" s="27"/>
      <c r="J40" s="27"/>
      <c r="K40" s="27">
        <v>99</v>
      </c>
      <c r="L40" s="27"/>
      <c r="M40" s="27"/>
      <c r="N40" s="27"/>
      <c r="O40" s="27">
        <v>1271.2</v>
      </c>
      <c r="P40" s="26">
        <v>0</v>
      </c>
      <c r="Q40" s="26">
        <v>0</v>
      </c>
      <c r="R40" s="26">
        <f t="shared" si="1"/>
        <v>0</v>
      </c>
      <c r="S40" s="26">
        <f t="shared" si="2"/>
        <v>1370.2</v>
      </c>
      <c r="T40" s="41"/>
    </row>
    <row r="41" spans="1:20" ht="25.5" customHeight="1">
      <c r="A41" s="68"/>
      <c r="B41" s="70"/>
      <c r="C41" s="71"/>
      <c r="D41" s="25" t="s">
        <v>18</v>
      </c>
      <c r="E41" s="25" t="s">
        <v>20</v>
      </c>
      <c r="F41" s="25" t="s">
        <v>57</v>
      </c>
      <c r="G41" s="25" t="s">
        <v>33</v>
      </c>
      <c r="H41" s="27">
        <v>181.4</v>
      </c>
      <c r="I41" s="27"/>
      <c r="J41" s="27"/>
      <c r="K41" s="27"/>
      <c r="L41" s="27"/>
      <c r="M41" s="27"/>
      <c r="N41" s="27"/>
      <c r="O41" s="27"/>
      <c r="P41" s="26">
        <f>O41</f>
        <v>0</v>
      </c>
      <c r="Q41" s="26">
        <f t="shared" si="0"/>
        <v>0</v>
      </c>
      <c r="R41" s="26">
        <f t="shared" si="1"/>
        <v>0</v>
      </c>
      <c r="S41" s="26">
        <f t="shared" si="2"/>
        <v>181.4</v>
      </c>
      <c r="T41" s="41"/>
    </row>
    <row r="42" spans="1:20" ht="25.5" customHeight="1">
      <c r="A42" s="68"/>
      <c r="B42" s="60"/>
      <c r="C42" s="72"/>
      <c r="D42" s="25" t="s">
        <v>18</v>
      </c>
      <c r="E42" s="25" t="s">
        <v>20</v>
      </c>
      <c r="F42" s="25" t="s">
        <v>57</v>
      </c>
      <c r="G42" s="25" t="s">
        <v>35</v>
      </c>
      <c r="H42" s="27">
        <v>35.3</v>
      </c>
      <c r="I42" s="27"/>
      <c r="J42" s="27"/>
      <c r="K42" s="27"/>
      <c r="L42" s="27"/>
      <c r="M42" s="27"/>
      <c r="N42" s="27"/>
      <c r="O42" s="27"/>
      <c r="P42" s="26">
        <f>O42</f>
        <v>0</v>
      </c>
      <c r="Q42" s="26">
        <f t="shared" si="0"/>
        <v>0</v>
      </c>
      <c r="R42" s="26">
        <f t="shared" si="1"/>
        <v>0</v>
      </c>
      <c r="S42" s="26">
        <f t="shared" si="2"/>
        <v>35.3</v>
      </c>
      <c r="T42" s="41"/>
    </row>
    <row r="43" spans="1:20" ht="52.5" customHeight="1">
      <c r="A43" s="48"/>
      <c r="B43" s="19" t="s">
        <v>25</v>
      </c>
      <c r="C43" s="23" t="s">
        <v>15</v>
      </c>
      <c r="D43" s="25" t="s">
        <v>18</v>
      </c>
      <c r="E43" s="25" t="s">
        <v>20</v>
      </c>
      <c r="F43" s="25" t="s">
        <v>19</v>
      </c>
      <c r="G43" s="25" t="s">
        <v>19</v>
      </c>
      <c r="H43" s="27">
        <v>13162.3</v>
      </c>
      <c r="I43" s="27">
        <v>12443.8</v>
      </c>
      <c r="J43" s="27">
        <v>16587.6</v>
      </c>
      <c r="K43" s="27">
        <v>19415.5</v>
      </c>
      <c r="L43" s="27">
        <v>21251.4</v>
      </c>
      <c r="M43" s="27">
        <v>20373.5</v>
      </c>
      <c r="N43" s="27">
        <v>15029.6</v>
      </c>
      <c r="O43" s="27">
        <v>20174.3</v>
      </c>
      <c r="P43" s="27">
        <v>20485.3</v>
      </c>
      <c r="Q43" s="26">
        <v>20096.5</v>
      </c>
      <c r="R43" s="26">
        <f t="shared" si="1"/>
        <v>20096.5</v>
      </c>
      <c r="S43" s="26">
        <f t="shared" si="2"/>
        <v>199116.3</v>
      </c>
      <c r="T43" s="40"/>
    </row>
    <row r="44" spans="1:20" ht="25.5" customHeight="1">
      <c r="A44" s="49" t="s">
        <v>27</v>
      </c>
      <c r="B44" s="59" t="s">
        <v>52</v>
      </c>
      <c r="C44" s="39" t="s">
        <v>15</v>
      </c>
      <c r="D44" s="25" t="s">
        <v>18</v>
      </c>
      <c r="E44" s="25" t="s">
        <v>20</v>
      </c>
      <c r="F44" s="25" t="s">
        <v>54</v>
      </c>
      <c r="G44" s="25" t="s">
        <v>34</v>
      </c>
      <c r="H44" s="27">
        <v>2036.1</v>
      </c>
      <c r="I44" s="27"/>
      <c r="J44" s="27"/>
      <c r="K44" s="27"/>
      <c r="L44" s="27"/>
      <c r="M44" s="27"/>
      <c r="N44" s="27"/>
      <c r="O44" s="27"/>
      <c r="P44" s="26">
        <f>O44</f>
        <v>0</v>
      </c>
      <c r="Q44" s="26">
        <f t="shared" si="0"/>
        <v>0</v>
      </c>
      <c r="R44" s="26">
        <f t="shared" si="1"/>
        <v>0</v>
      </c>
      <c r="S44" s="26">
        <f t="shared" si="2"/>
        <v>2036.1</v>
      </c>
      <c r="T44" s="36" t="s">
        <v>17</v>
      </c>
    </row>
    <row r="45" spans="1:20" ht="25.5" customHeight="1">
      <c r="A45" s="69"/>
      <c r="B45" s="60"/>
      <c r="C45" s="40"/>
      <c r="D45" s="25" t="s">
        <v>18</v>
      </c>
      <c r="E45" s="25" t="s">
        <v>20</v>
      </c>
      <c r="F45" s="25" t="s">
        <v>56</v>
      </c>
      <c r="G45" s="25" t="s">
        <v>34</v>
      </c>
      <c r="H45" s="27">
        <v>511.1</v>
      </c>
      <c r="I45" s="27"/>
      <c r="J45" s="27"/>
      <c r="K45" s="27"/>
      <c r="L45" s="27"/>
      <c r="M45" s="27"/>
      <c r="N45" s="27"/>
      <c r="O45" s="27"/>
      <c r="P45" s="26">
        <f>O45</f>
        <v>0</v>
      </c>
      <c r="Q45" s="26">
        <f t="shared" si="0"/>
        <v>0</v>
      </c>
      <c r="R45" s="26">
        <f t="shared" si="1"/>
        <v>0</v>
      </c>
      <c r="S45" s="26">
        <f t="shared" si="2"/>
        <v>511.1</v>
      </c>
      <c r="T45" s="37"/>
    </row>
    <row r="46" spans="1:20" ht="25.5" customHeight="1">
      <c r="A46" s="69"/>
      <c r="B46" s="59" t="s">
        <v>89</v>
      </c>
      <c r="C46" s="39" t="s">
        <v>15</v>
      </c>
      <c r="D46" s="25"/>
      <c r="E46" s="25" t="s">
        <v>20</v>
      </c>
      <c r="F46" s="25" t="s">
        <v>84</v>
      </c>
      <c r="G46" s="25" t="s">
        <v>33</v>
      </c>
      <c r="H46" s="27"/>
      <c r="I46" s="27"/>
      <c r="J46" s="27"/>
      <c r="K46" s="27"/>
      <c r="L46" s="27"/>
      <c r="M46" s="27"/>
      <c r="N46" s="27">
        <v>257.3</v>
      </c>
      <c r="O46" s="27"/>
      <c r="P46" s="26"/>
      <c r="Q46" s="26"/>
      <c r="R46" s="26">
        <f t="shared" si="1"/>
        <v>0</v>
      </c>
      <c r="S46" s="26">
        <f t="shared" si="2"/>
        <v>257.3</v>
      </c>
      <c r="T46" s="37"/>
    </row>
    <row r="47" spans="1:20" ht="25.5" customHeight="1">
      <c r="A47" s="69"/>
      <c r="B47" s="60"/>
      <c r="C47" s="41"/>
      <c r="D47" s="25"/>
      <c r="E47" s="25" t="s">
        <v>20</v>
      </c>
      <c r="F47" s="25" t="s">
        <v>84</v>
      </c>
      <c r="G47" s="25" t="s">
        <v>34</v>
      </c>
      <c r="H47" s="27"/>
      <c r="I47" s="27"/>
      <c r="J47" s="27"/>
      <c r="K47" s="27"/>
      <c r="L47" s="27"/>
      <c r="M47" s="27"/>
      <c r="N47" s="27">
        <v>2133.4</v>
      </c>
      <c r="O47" s="27"/>
      <c r="P47" s="26"/>
      <c r="Q47" s="26">
        <f t="shared" si="0"/>
        <v>0</v>
      </c>
      <c r="R47" s="26">
        <f t="shared" si="1"/>
        <v>0</v>
      </c>
      <c r="S47" s="26">
        <f t="shared" si="2"/>
        <v>2133.4</v>
      </c>
      <c r="T47" s="37"/>
    </row>
    <row r="48" spans="1:20" ht="68.25" customHeight="1">
      <c r="A48" s="50"/>
      <c r="B48" s="28" t="s">
        <v>53</v>
      </c>
      <c r="C48" s="40"/>
      <c r="D48" s="25" t="s">
        <v>18</v>
      </c>
      <c r="E48" s="25" t="s">
        <v>20</v>
      </c>
      <c r="F48" s="25" t="s">
        <v>55</v>
      </c>
      <c r="G48" s="25" t="s">
        <v>34</v>
      </c>
      <c r="H48" s="27">
        <v>20.5</v>
      </c>
      <c r="I48" s="27">
        <v>0</v>
      </c>
      <c r="J48" s="27">
        <v>0</v>
      </c>
      <c r="K48" s="27"/>
      <c r="L48" s="27"/>
      <c r="M48" s="27"/>
      <c r="N48" s="27"/>
      <c r="O48" s="27"/>
      <c r="P48" s="26">
        <f>O48</f>
        <v>0</v>
      </c>
      <c r="Q48" s="26">
        <f t="shared" si="0"/>
        <v>0</v>
      </c>
      <c r="R48" s="26">
        <f t="shared" si="1"/>
        <v>0</v>
      </c>
      <c r="S48" s="26">
        <f t="shared" si="2"/>
        <v>20.5</v>
      </c>
      <c r="T48" s="38"/>
    </row>
    <row r="49" spans="1:20" ht="42" customHeight="1">
      <c r="A49" s="49" t="s">
        <v>28</v>
      </c>
      <c r="B49" s="51" t="s">
        <v>75</v>
      </c>
      <c r="C49" s="39" t="s">
        <v>15</v>
      </c>
      <c r="D49" s="25" t="s">
        <v>18</v>
      </c>
      <c r="E49" s="25" t="s">
        <v>20</v>
      </c>
      <c r="F49" s="25" t="s">
        <v>68</v>
      </c>
      <c r="G49" s="25" t="s">
        <v>34</v>
      </c>
      <c r="H49" s="27">
        <v>3.4</v>
      </c>
      <c r="I49" s="27">
        <v>3.4</v>
      </c>
      <c r="J49" s="27"/>
      <c r="K49" s="27"/>
      <c r="L49" s="27"/>
      <c r="M49" s="27"/>
      <c r="N49" s="27"/>
      <c r="O49" s="27"/>
      <c r="P49" s="26">
        <f>O49</f>
        <v>0</v>
      </c>
      <c r="Q49" s="26">
        <f t="shared" si="0"/>
        <v>0</v>
      </c>
      <c r="R49" s="26">
        <f t="shared" si="1"/>
        <v>0</v>
      </c>
      <c r="S49" s="26">
        <f t="shared" si="2"/>
        <v>6.8</v>
      </c>
      <c r="T49" s="42"/>
    </row>
    <row r="50" spans="1:20" ht="46.5" customHeight="1">
      <c r="A50" s="50"/>
      <c r="B50" s="52"/>
      <c r="C50" s="40"/>
      <c r="D50" s="21" t="s">
        <v>18</v>
      </c>
      <c r="E50" s="21" t="s">
        <v>20</v>
      </c>
      <c r="F50" s="25" t="s">
        <v>68</v>
      </c>
      <c r="G50" s="25" t="s">
        <v>37</v>
      </c>
      <c r="H50" s="27">
        <v>0.6</v>
      </c>
      <c r="I50" s="27">
        <v>0.6</v>
      </c>
      <c r="J50" s="27"/>
      <c r="K50" s="27"/>
      <c r="L50" s="27"/>
      <c r="M50" s="27"/>
      <c r="N50" s="27"/>
      <c r="O50" s="27"/>
      <c r="P50" s="26">
        <f>O50</f>
        <v>0</v>
      </c>
      <c r="Q50" s="26">
        <f t="shared" si="0"/>
        <v>0</v>
      </c>
      <c r="R50" s="26">
        <f t="shared" si="1"/>
        <v>0</v>
      </c>
      <c r="S50" s="26">
        <f t="shared" si="2"/>
        <v>1.2</v>
      </c>
      <c r="T50" s="43"/>
    </row>
    <row r="51" spans="1:20" ht="38.25" customHeight="1">
      <c r="A51" s="53" t="s">
        <v>29</v>
      </c>
      <c r="B51" s="45" t="s">
        <v>14</v>
      </c>
      <c r="C51" s="39" t="s">
        <v>15</v>
      </c>
      <c r="D51" s="21" t="s">
        <v>18</v>
      </c>
      <c r="E51" s="21" t="s">
        <v>42</v>
      </c>
      <c r="F51" s="25" t="s">
        <v>66</v>
      </c>
      <c r="G51" s="25" t="s">
        <v>72</v>
      </c>
      <c r="H51" s="27">
        <v>2490.8</v>
      </c>
      <c r="I51" s="27">
        <v>2975.5</v>
      </c>
      <c r="J51" s="27">
        <v>5157.1</v>
      </c>
      <c r="K51" s="27">
        <v>3953.2</v>
      </c>
      <c r="L51" s="27">
        <f>3232.2-682.5</f>
        <v>2549.7</v>
      </c>
      <c r="M51" s="27">
        <v>3541.5</v>
      </c>
      <c r="N51" s="27">
        <v>1724.1</v>
      </c>
      <c r="O51" s="27">
        <v>1824</v>
      </c>
      <c r="P51" s="27">
        <v>3336.7</v>
      </c>
      <c r="Q51" s="26">
        <f t="shared" si="0"/>
        <v>3336.7</v>
      </c>
      <c r="R51" s="26">
        <f t="shared" si="1"/>
        <v>3336.7</v>
      </c>
      <c r="S51" s="26">
        <f t="shared" si="2"/>
        <v>34226</v>
      </c>
      <c r="T51" s="42" t="s">
        <v>77</v>
      </c>
    </row>
    <row r="52" spans="1:20" ht="42" customHeight="1">
      <c r="A52" s="54"/>
      <c r="B52" s="46"/>
      <c r="C52" s="40"/>
      <c r="D52" s="21" t="s">
        <v>18</v>
      </c>
      <c r="E52" s="21" t="s">
        <v>42</v>
      </c>
      <c r="F52" s="25" t="s">
        <v>66</v>
      </c>
      <c r="G52" s="25" t="s">
        <v>45</v>
      </c>
      <c r="H52" s="27">
        <v>27</v>
      </c>
      <c r="I52" s="27"/>
      <c r="J52" s="27"/>
      <c r="K52" s="27"/>
      <c r="L52" s="27"/>
      <c r="M52" s="27"/>
      <c r="N52" s="27"/>
      <c r="O52" s="27"/>
      <c r="P52" s="26">
        <f>O52</f>
        <v>0</v>
      </c>
      <c r="Q52" s="26">
        <f t="shared" si="0"/>
        <v>0</v>
      </c>
      <c r="R52" s="26">
        <f t="shared" si="1"/>
        <v>0</v>
      </c>
      <c r="S52" s="26">
        <f t="shared" si="2"/>
        <v>27</v>
      </c>
      <c r="T52" s="43"/>
    </row>
    <row r="53" spans="1:20" ht="25.5" customHeight="1">
      <c r="A53" s="53" t="s">
        <v>30</v>
      </c>
      <c r="B53" s="39" t="s">
        <v>21</v>
      </c>
      <c r="C53" s="39" t="s">
        <v>15</v>
      </c>
      <c r="D53" s="25" t="s">
        <v>18</v>
      </c>
      <c r="E53" s="21" t="s">
        <v>20</v>
      </c>
      <c r="F53" s="21" t="s">
        <v>67</v>
      </c>
      <c r="G53" s="25" t="s">
        <v>34</v>
      </c>
      <c r="H53" s="27">
        <v>274.9</v>
      </c>
      <c r="I53" s="27">
        <v>279.1</v>
      </c>
      <c r="J53" s="27">
        <v>474.8</v>
      </c>
      <c r="K53" s="27">
        <v>380</v>
      </c>
      <c r="L53" s="27">
        <v>522.3</v>
      </c>
      <c r="M53" s="27">
        <v>301.3</v>
      </c>
      <c r="N53" s="27">
        <v>218.9</v>
      </c>
      <c r="O53" s="27">
        <v>376.1</v>
      </c>
      <c r="P53" s="27">
        <v>491</v>
      </c>
      <c r="Q53" s="26">
        <f t="shared" si="0"/>
        <v>491</v>
      </c>
      <c r="R53" s="26">
        <f t="shared" si="1"/>
        <v>491</v>
      </c>
      <c r="S53" s="26">
        <f t="shared" si="2"/>
        <v>4300.4</v>
      </c>
      <c r="T53" s="42" t="s">
        <v>76</v>
      </c>
    </row>
    <row r="54" spans="1:20" ht="25.5" customHeight="1">
      <c r="A54" s="54"/>
      <c r="B54" s="41"/>
      <c r="C54" s="41"/>
      <c r="D54" s="25" t="s">
        <v>18</v>
      </c>
      <c r="E54" s="21" t="s">
        <v>20</v>
      </c>
      <c r="F54" s="21" t="s">
        <v>67</v>
      </c>
      <c r="G54" s="25" t="s">
        <v>37</v>
      </c>
      <c r="H54" s="27">
        <v>19</v>
      </c>
      <c r="I54" s="27">
        <v>25.1</v>
      </c>
      <c r="J54" s="27">
        <v>36.8</v>
      </c>
      <c r="K54" s="27">
        <v>52.6</v>
      </c>
      <c r="L54" s="27">
        <v>76.7</v>
      </c>
      <c r="M54" s="27">
        <v>19.2</v>
      </c>
      <c r="N54" s="27">
        <v>87</v>
      </c>
      <c r="O54" s="27">
        <v>55.4</v>
      </c>
      <c r="P54" s="27">
        <v>42.7</v>
      </c>
      <c r="Q54" s="26">
        <f t="shared" si="0"/>
        <v>42.7</v>
      </c>
      <c r="R54" s="26">
        <f t="shared" si="1"/>
        <v>42.7</v>
      </c>
      <c r="S54" s="26">
        <f t="shared" si="2"/>
        <v>499.9</v>
      </c>
      <c r="T54" s="43"/>
    </row>
    <row r="55" spans="1:20" ht="25.5" customHeight="1">
      <c r="A55" s="34"/>
      <c r="B55" s="40"/>
      <c r="C55" s="40"/>
      <c r="D55" s="25" t="s">
        <v>18</v>
      </c>
      <c r="E55" s="21" t="s">
        <v>20</v>
      </c>
      <c r="F55" s="21" t="s">
        <v>67</v>
      </c>
      <c r="G55" s="25" t="s">
        <v>62</v>
      </c>
      <c r="H55" s="27"/>
      <c r="I55" s="27"/>
      <c r="J55" s="27"/>
      <c r="K55" s="27"/>
      <c r="L55" s="27"/>
      <c r="M55" s="27"/>
      <c r="N55" s="27"/>
      <c r="O55" s="27"/>
      <c r="P55" s="27">
        <v>192.1</v>
      </c>
      <c r="Q55" s="26">
        <f t="shared" si="0"/>
        <v>192.1</v>
      </c>
      <c r="R55" s="26">
        <f t="shared" si="1"/>
        <v>192.1</v>
      </c>
      <c r="S55" s="26">
        <f t="shared" si="2"/>
        <v>576.3</v>
      </c>
      <c r="T55" s="35"/>
    </row>
    <row r="56" spans="1:20" ht="33" customHeight="1">
      <c r="A56" s="53" t="s">
        <v>31</v>
      </c>
      <c r="B56" s="45" t="s">
        <v>48</v>
      </c>
      <c r="C56" s="39" t="s">
        <v>15</v>
      </c>
      <c r="D56" s="47" t="s">
        <v>18</v>
      </c>
      <c r="E56" s="25" t="s">
        <v>20</v>
      </c>
      <c r="F56" s="25" t="s">
        <v>44</v>
      </c>
      <c r="G56" s="25" t="s">
        <v>34</v>
      </c>
      <c r="H56" s="27">
        <v>4242.3</v>
      </c>
      <c r="I56" s="27">
        <v>0</v>
      </c>
      <c r="J56" s="27"/>
      <c r="K56" s="27"/>
      <c r="L56" s="27"/>
      <c r="M56" s="27"/>
      <c r="N56" s="27"/>
      <c r="O56" s="27"/>
      <c r="P56" s="26">
        <f aca="true" t="shared" si="3" ref="P56:P62">O56</f>
        <v>0</v>
      </c>
      <c r="Q56" s="26">
        <f t="shared" si="0"/>
        <v>0</v>
      </c>
      <c r="R56" s="26">
        <f t="shared" si="1"/>
        <v>0</v>
      </c>
      <c r="S56" s="26">
        <f t="shared" si="2"/>
        <v>4242.3</v>
      </c>
      <c r="T56" s="42" t="s">
        <v>90</v>
      </c>
    </row>
    <row r="57" spans="1:20" ht="33.75" customHeight="1">
      <c r="A57" s="54"/>
      <c r="B57" s="46"/>
      <c r="C57" s="41"/>
      <c r="D57" s="48"/>
      <c r="E57" s="25" t="s">
        <v>20</v>
      </c>
      <c r="F57" s="25" t="s">
        <v>51</v>
      </c>
      <c r="G57" s="25" t="s">
        <v>34</v>
      </c>
      <c r="H57" s="27">
        <v>15008.8</v>
      </c>
      <c r="I57" s="27"/>
      <c r="J57" s="27"/>
      <c r="K57" s="27"/>
      <c r="L57" s="27"/>
      <c r="M57" s="27"/>
      <c r="N57" s="27"/>
      <c r="O57" s="27"/>
      <c r="P57" s="26">
        <f t="shared" si="3"/>
        <v>0</v>
      </c>
      <c r="Q57" s="26">
        <f t="shared" si="0"/>
        <v>0</v>
      </c>
      <c r="R57" s="26">
        <f t="shared" si="1"/>
        <v>0</v>
      </c>
      <c r="S57" s="26">
        <f t="shared" si="2"/>
        <v>15008.8</v>
      </c>
      <c r="T57" s="43"/>
    </row>
    <row r="58" spans="1:20" ht="38.25" customHeight="1">
      <c r="A58" s="24" t="s">
        <v>32</v>
      </c>
      <c r="B58" s="18" t="s">
        <v>49</v>
      </c>
      <c r="C58" s="40"/>
      <c r="D58" s="25" t="s">
        <v>18</v>
      </c>
      <c r="E58" s="25" t="s">
        <v>20</v>
      </c>
      <c r="F58" s="25" t="s">
        <v>50</v>
      </c>
      <c r="G58" s="25" t="s">
        <v>34</v>
      </c>
      <c r="H58" s="27">
        <v>1500.9</v>
      </c>
      <c r="I58" s="27"/>
      <c r="J58" s="27"/>
      <c r="K58" s="27"/>
      <c r="L58" s="27"/>
      <c r="M58" s="27"/>
      <c r="N58" s="27"/>
      <c r="O58" s="27"/>
      <c r="P58" s="26">
        <f t="shared" si="3"/>
        <v>0</v>
      </c>
      <c r="Q58" s="26">
        <f t="shared" si="0"/>
        <v>0</v>
      </c>
      <c r="R58" s="26">
        <f t="shared" si="1"/>
        <v>0</v>
      </c>
      <c r="S58" s="26">
        <f t="shared" si="2"/>
        <v>1500.9</v>
      </c>
      <c r="T58" s="20"/>
    </row>
    <row r="59" spans="1:20" ht="53.25" customHeight="1">
      <c r="A59" s="53" t="s">
        <v>73</v>
      </c>
      <c r="B59" s="45" t="s">
        <v>22</v>
      </c>
      <c r="C59" s="39" t="s">
        <v>15</v>
      </c>
      <c r="D59" s="25" t="s">
        <v>18</v>
      </c>
      <c r="E59" s="25" t="s">
        <v>20</v>
      </c>
      <c r="F59" s="25" t="s">
        <v>36</v>
      </c>
      <c r="G59" s="25" t="s">
        <v>37</v>
      </c>
      <c r="H59" s="27">
        <v>2</v>
      </c>
      <c r="I59" s="27"/>
      <c r="J59" s="27"/>
      <c r="K59" s="27"/>
      <c r="L59" s="27"/>
      <c r="M59" s="27"/>
      <c r="N59" s="27"/>
      <c r="O59" s="27"/>
      <c r="P59" s="26">
        <f t="shared" si="3"/>
        <v>0</v>
      </c>
      <c r="Q59" s="26">
        <f t="shared" si="0"/>
        <v>0</v>
      </c>
      <c r="R59" s="26">
        <f t="shared" si="1"/>
        <v>0</v>
      </c>
      <c r="S59" s="26">
        <f t="shared" si="2"/>
        <v>2</v>
      </c>
      <c r="T59" s="42" t="s">
        <v>16</v>
      </c>
    </row>
    <row r="60" spans="1:20" ht="66.75" customHeight="1">
      <c r="A60" s="54"/>
      <c r="B60" s="46"/>
      <c r="C60" s="40"/>
      <c r="D60" s="25" t="s">
        <v>18</v>
      </c>
      <c r="E60" s="25" t="s">
        <v>20</v>
      </c>
      <c r="F60" s="25" t="s">
        <v>36</v>
      </c>
      <c r="G60" s="25" t="s">
        <v>34</v>
      </c>
      <c r="H60" s="27">
        <v>3</v>
      </c>
      <c r="I60" s="27"/>
      <c r="J60" s="27"/>
      <c r="K60" s="27"/>
      <c r="L60" s="27"/>
      <c r="M60" s="27"/>
      <c r="N60" s="27"/>
      <c r="O60" s="27"/>
      <c r="P60" s="26">
        <f t="shared" si="3"/>
        <v>0</v>
      </c>
      <c r="Q60" s="26">
        <f t="shared" si="0"/>
        <v>0</v>
      </c>
      <c r="R60" s="26">
        <f t="shared" si="1"/>
        <v>0</v>
      </c>
      <c r="S60" s="26">
        <f t="shared" si="2"/>
        <v>3</v>
      </c>
      <c r="T60" s="43"/>
    </row>
    <row r="61" spans="1:20" ht="32.25" customHeight="1">
      <c r="A61" s="76" t="s">
        <v>47</v>
      </c>
      <c r="B61" s="42" t="s">
        <v>23</v>
      </c>
      <c r="C61" s="39" t="s">
        <v>15</v>
      </c>
      <c r="D61" s="25" t="s">
        <v>18</v>
      </c>
      <c r="E61" s="25" t="s">
        <v>43</v>
      </c>
      <c r="F61" s="25" t="s">
        <v>46</v>
      </c>
      <c r="G61" s="23">
        <v>622</v>
      </c>
      <c r="H61" s="27">
        <v>13</v>
      </c>
      <c r="I61" s="27">
        <v>13</v>
      </c>
      <c r="J61" s="29"/>
      <c r="K61" s="29"/>
      <c r="L61" s="29"/>
      <c r="M61" s="29"/>
      <c r="N61" s="29"/>
      <c r="O61" s="29"/>
      <c r="P61" s="26">
        <f t="shared" si="3"/>
        <v>0</v>
      </c>
      <c r="Q61" s="26">
        <f t="shared" si="0"/>
        <v>0</v>
      </c>
      <c r="R61" s="26">
        <f t="shared" si="1"/>
        <v>0</v>
      </c>
      <c r="S61" s="26">
        <f t="shared" si="2"/>
        <v>26</v>
      </c>
      <c r="T61" s="42" t="s">
        <v>78</v>
      </c>
    </row>
    <row r="62" spans="1:20" ht="25.5" customHeight="1">
      <c r="A62" s="76"/>
      <c r="B62" s="43"/>
      <c r="C62" s="40"/>
      <c r="D62" s="25" t="s">
        <v>18</v>
      </c>
      <c r="E62" s="25" t="s">
        <v>43</v>
      </c>
      <c r="F62" s="25" t="s">
        <v>46</v>
      </c>
      <c r="G62" s="23">
        <v>244</v>
      </c>
      <c r="H62" s="27"/>
      <c r="I62" s="27"/>
      <c r="J62" s="27"/>
      <c r="K62" s="27"/>
      <c r="L62" s="27"/>
      <c r="M62" s="27"/>
      <c r="N62" s="27"/>
      <c r="O62" s="27"/>
      <c r="P62" s="26">
        <f t="shared" si="3"/>
        <v>0</v>
      </c>
      <c r="Q62" s="26">
        <f t="shared" si="0"/>
        <v>0</v>
      </c>
      <c r="R62" s="26">
        <f t="shared" si="1"/>
        <v>0</v>
      </c>
      <c r="S62" s="26">
        <f t="shared" si="2"/>
        <v>0</v>
      </c>
      <c r="T62" s="44"/>
    </row>
    <row r="63" spans="1:20" ht="25.5" customHeight="1">
      <c r="A63" s="66" t="s">
        <v>0</v>
      </c>
      <c r="B63" s="67"/>
      <c r="C63" s="15"/>
      <c r="D63" s="15"/>
      <c r="E63" s="30"/>
      <c r="F63" s="15"/>
      <c r="G63" s="15"/>
      <c r="H63" s="27">
        <f aca="true" t="shared" si="4" ref="H63:N63">SUM(H7:H62)</f>
        <v>198091.6</v>
      </c>
      <c r="I63" s="27">
        <f t="shared" si="4"/>
        <v>204824.6</v>
      </c>
      <c r="J63" s="27">
        <f t="shared" si="4"/>
        <v>219030.5</v>
      </c>
      <c r="K63" s="27">
        <f t="shared" si="4"/>
        <v>218633.1</v>
      </c>
      <c r="L63" s="27">
        <f t="shared" si="4"/>
        <v>229336.9</v>
      </c>
      <c r="M63" s="27">
        <f t="shared" si="4"/>
        <v>267495.4</v>
      </c>
      <c r="N63" s="27">
        <f t="shared" si="4"/>
        <v>275550.4</v>
      </c>
      <c r="O63" s="27">
        <f>SUM(O7:O62)</f>
        <v>310856.8</v>
      </c>
      <c r="P63" s="27">
        <f>SUM(P7:P62)</f>
        <v>312944.8</v>
      </c>
      <c r="Q63" s="27">
        <f>SUM(Q7:Q62)</f>
        <v>308975.6</v>
      </c>
      <c r="R63" s="26">
        <f t="shared" si="1"/>
        <v>308975.6</v>
      </c>
      <c r="S63" s="26">
        <f t="shared" si="2"/>
        <v>2854715.3</v>
      </c>
      <c r="T63" s="31"/>
    </row>
    <row r="64" spans="1:20" ht="25.5" customHeight="1">
      <c r="A64" s="66" t="s">
        <v>38</v>
      </c>
      <c r="B64" s="67"/>
      <c r="C64" s="8"/>
      <c r="D64" s="8"/>
      <c r="E64" s="8"/>
      <c r="F64" s="8"/>
      <c r="G64" s="8"/>
      <c r="H64" s="27">
        <f aca="true" t="shared" si="5" ref="H64:M64">H63</f>
        <v>198091.6</v>
      </c>
      <c r="I64" s="27">
        <f t="shared" si="5"/>
        <v>204824.6</v>
      </c>
      <c r="J64" s="27">
        <f t="shared" si="5"/>
        <v>219030.5</v>
      </c>
      <c r="K64" s="27">
        <f t="shared" si="5"/>
        <v>218633.1</v>
      </c>
      <c r="L64" s="27">
        <f t="shared" si="5"/>
        <v>229336.9</v>
      </c>
      <c r="M64" s="27">
        <f t="shared" si="5"/>
        <v>267495.4</v>
      </c>
      <c r="N64" s="27">
        <f>N63</f>
        <v>275550.4</v>
      </c>
      <c r="O64" s="27">
        <f>O63</f>
        <v>310856.8</v>
      </c>
      <c r="P64" s="27">
        <f>P63</f>
        <v>312944.8</v>
      </c>
      <c r="Q64" s="26">
        <f>Q63</f>
        <v>308975.6</v>
      </c>
      <c r="R64" s="26">
        <f t="shared" si="1"/>
        <v>308975.6</v>
      </c>
      <c r="S64" s="26">
        <f t="shared" si="2"/>
        <v>2854715.3</v>
      </c>
      <c r="T64" s="31"/>
    </row>
    <row r="65" spans="1:20" ht="25.5" customHeight="1">
      <c r="A65" s="66" t="s">
        <v>39</v>
      </c>
      <c r="B65" s="67"/>
      <c r="C65" s="8" t="s">
        <v>39</v>
      </c>
      <c r="D65" s="8"/>
      <c r="E65" s="8"/>
      <c r="F65" s="8"/>
      <c r="G65" s="8"/>
      <c r="H65" s="27">
        <f>H23+H24+H25+H26+H27+H28+H29+H30+H31+H32+H33+H35+H41+H42+H44+H45+H51+H52+H53+H54+H56+H57</f>
        <v>92552.9</v>
      </c>
      <c r="I65" s="27">
        <f>I23+I24+I25+I26+I27+I28+I29+I30+I31+I32+I33+I35+I41+I42+I44+I45+I51+I52+I53+I54+I56+I57</f>
        <v>81485.8</v>
      </c>
      <c r="J65" s="27">
        <f>J23+J24+J25+J26+J27+J28+J29+J30+J31+J32+J33+J35+J41+J42+J44+J45+J51+J52+J53+J54+J56+J57</f>
        <v>116158.7</v>
      </c>
      <c r="K65" s="27">
        <f>K23+K24+K25+K26+K27+K28+K29+K30+K31+K32+K33+K35+K41+K42+K44+K45+K51+K52+K53+K54+K56+K57+K40</f>
        <v>122752.3</v>
      </c>
      <c r="L65" s="27">
        <f>L23+L24+L25+L26+L27+L28+L29+L30+L31+L32+L33+L35+L41+L42+L44+L45+L51+L52+L53+L54+L56+L57+L36+L37</f>
        <v>129296.8</v>
      </c>
      <c r="M65" s="27">
        <f>M23+M24+M25+M26+M27+M28+M29+M30+M31+M32+M33+M35+M41+M42+M44+M45+M51+M52+M53+M54+M56+M57+M36+M37+M21</f>
        <v>147632</v>
      </c>
      <c r="N65" s="27">
        <f>N23+N24+N25+N26+N27+N28+N29+N30+N31+N32+N33+N35+N41+N42+N44+N45+N51+N52+N53+N54+N56+N57+N36+N37+N47+N46+N38+N39</f>
        <v>168234.1</v>
      </c>
      <c r="O65" s="27">
        <f>O23+O24+O25+O26+O27+O28+O29+O30+O31+O32+O33+O35+O41+O42+O44+O45+O51+O52+O53+O54+O56+O57+O40</f>
        <v>174939.2</v>
      </c>
      <c r="P65" s="27">
        <f>P23+P24+P25+P26+P27+P28+P29+P30+P31+P32+P33+P35+P41+P42+P44+P45+P51+P52+P53+P54+P56+P57+P34+P55</f>
        <v>177478.7</v>
      </c>
      <c r="Q65" s="27">
        <f>Q23+Q24+Q25+Q26+Q27+Q28+Q29+Q30+Q31+Q32+Q33+Q35+Q41+Q42+Q44+Q45+Q51+Q52+Q53+Q54+Q56+Q57+Q34+Q55</f>
        <v>177478.7</v>
      </c>
      <c r="R65" s="26">
        <f t="shared" si="1"/>
        <v>177478.7</v>
      </c>
      <c r="S65" s="26">
        <f t="shared" si="2"/>
        <v>1565487.9</v>
      </c>
      <c r="T65" s="31"/>
    </row>
    <row r="66" spans="1:20" ht="25.5" customHeight="1">
      <c r="A66" s="66" t="s">
        <v>40</v>
      </c>
      <c r="B66" s="67"/>
      <c r="C66" s="8" t="s">
        <v>40</v>
      </c>
      <c r="D66" s="8"/>
      <c r="E66" s="8"/>
      <c r="F66" s="8"/>
      <c r="G66" s="8"/>
      <c r="H66" s="27">
        <f>H7+H8+H9+H10+H18+H19+H21+H22+H48+H49+H50+H58+H59+H60+H61+H62</f>
        <v>92376.4</v>
      </c>
      <c r="I66" s="27">
        <f>I7+I8+I9+I10+I18+I19+I21+I22+I48+I49+I50+I58+I59+I60+I61+I62</f>
        <v>110895</v>
      </c>
      <c r="J66" s="27">
        <f>J7+J8+J9+J10+J18+J19+J21+J22+J48+J49+J50+J58+J59+J60+J61+J62</f>
        <v>86284.2</v>
      </c>
      <c r="K66" s="27">
        <f>K7+K8+K9+K10+K18+K19+K21+K22+K48+K49+K50+K58+K59+K60+K61+K62</f>
        <v>76465.3</v>
      </c>
      <c r="L66" s="27">
        <f>L7+L8+L9+L10+L18+L19+L21+L22+L48+L49+L50+L58+L59+L60+L61+L62</f>
        <v>78788.7</v>
      </c>
      <c r="M66" s="27">
        <f>M7+M8+M9+M10+M18+M19+M22+M48+M49+M50+M58+M59+M60+M61+M62+M20</f>
        <v>99489.9</v>
      </c>
      <c r="N66" s="27">
        <f>N7+N8+N9+N10+N18+N19+N21+N22+N48+N49+N50+N58+N59+N60+N61+N62+N20</f>
        <v>92286.7</v>
      </c>
      <c r="O66" s="27">
        <f>O7+O8+O9+O10+O18+O19+O21+O22+O48+O49+O50+O58+O59+O60+O61+O62+O20+O11+O12+O13+O14+O15+O16+O17</f>
        <v>115743.3</v>
      </c>
      <c r="P66" s="27">
        <f>P7+P8+P9+P10+P18+P19+P21+P22+P48+P49+P50+P58+P59+P60+P61+P62+P20+P11+P12+P13+P14+P15+P16+P17</f>
        <v>114980.8</v>
      </c>
      <c r="Q66" s="27">
        <f>Q7+Q8+Q9+Q10+Q18+Q19+Q21+Q22+Q48+Q49+Q50+Q58+Q59+Q60+Q61+Q62+Q20+Q11+Q12+Q13+Q14+Q15+Q16+Q17</f>
        <v>111400.4</v>
      </c>
      <c r="R66" s="26">
        <f t="shared" si="1"/>
        <v>111400.4</v>
      </c>
      <c r="S66" s="26">
        <f t="shared" si="2"/>
        <v>1090111.1</v>
      </c>
      <c r="T66" s="31"/>
    </row>
    <row r="67" spans="1:20" ht="25.5" customHeight="1">
      <c r="A67" s="66" t="s">
        <v>41</v>
      </c>
      <c r="B67" s="67"/>
      <c r="C67" s="8" t="s">
        <v>41</v>
      </c>
      <c r="D67" s="8"/>
      <c r="E67" s="8"/>
      <c r="F67" s="8"/>
      <c r="G67" s="8"/>
      <c r="H67" s="27">
        <f aca="true" t="shared" si="6" ref="H67:P67">H43</f>
        <v>13162.3</v>
      </c>
      <c r="I67" s="27">
        <f t="shared" si="6"/>
        <v>12443.8</v>
      </c>
      <c r="J67" s="27">
        <f t="shared" si="6"/>
        <v>16587.6</v>
      </c>
      <c r="K67" s="27">
        <f t="shared" si="6"/>
        <v>19415.5</v>
      </c>
      <c r="L67" s="27">
        <f t="shared" si="6"/>
        <v>21251.4</v>
      </c>
      <c r="M67" s="27">
        <f t="shared" si="6"/>
        <v>20373.5</v>
      </c>
      <c r="N67" s="27">
        <f t="shared" si="6"/>
        <v>15029.6</v>
      </c>
      <c r="O67" s="27">
        <f t="shared" si="6"/>
        <v>20174.3</v>
      </c>
      <c r="P67" s="27">
        <f t="shared" si="6"/>
        <v>20485.3</v>
      </c>
      <c r="Q67" s="27">
        <v>20096.5</v>
      </c>
      <c r="R67" s="26">
        <f t="shared" si="1"/>
        <v>20096.5</v>
      </c>
      <c r="S67" s="26">
        <f t="shared" si="2"/>
        <v>199116.3</v>
      </c>
      <c r="T67" s="31"/>
    </row>
    <row r="68" spans="1:20" s="14" customFormat="1" ht="25.5" customHeight="1">
      <c r="A68" s="65"/>
      <c r="B68" s="65"/>
      <c r="C68" s="13"/>
      <c r="D68" s="13"/>
      <c r="E68" s="13"/>
      <c r="F68" s="13"/>
      <c r="G68" s="13"/>
      <c r="H68" s="13"/>
      <c r="I68" s="32"/>
      <c r="J68" s="32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19" s="3" customFormat="1" ht="25.5" customHeight="1">
      <c r="A69" s="64"/>
      <c r="B69" s="64"/>
      <c r="C69" s="12"/>
      <c r="D69" s="12"/>
      <c r="E69" s="12"/>
      <c r="F69" s="12"/>
      <c r="G69" s="12"/>
      <c r="H69" s="12"/>
      <c r="I69" s="12"/>
      <c r="J69" s="12"/>
      <c r="K69" s="12"/>
      <c r="S69" s="33"/>
    </row>
    <row r="70" spans="1:20" ht="25.5" customHeight="1">
      <c r="A70" s="63" t="s">
        <v>59</v>
      </c>
      <c r="B70" s="63"/>
      <c r="C70" s="63"/>
      <c r="D70" s="22"/>
      <c r="E70" s="22"/>
      <c r="F70" s="22"/>
      <c r="G70" s="22"/>
      <c r="H70" s="22"/>
      <c r="I70" s="16"/>
      <c r="T70" s="16" t="s">
        <v>60</v>
      </c>
    </row>
    <row r="71" spans="1:8" ht="25.5" customHeight="1">
      <c r="A71" s="10"/>
      <c r="B71" s="9"/>
      <c r="C71" s="11"/>
      <c r="D71" s="11"/>
      <c r="E71" s="11"/>
      <c r="F71" s="11"/>
      <c r="G71" s="11"/>
      <c r="H71" s="11"/>
    </row>
    <row r="72" spans="1:8" ht="25.5" customHeight="1">
      <c r="A72" s="10"/>
      <c r="B72" s="9"/>
      <c r="C72" s="11"/>
      <c r="D72" s="11"/>
      <c r="E72" s="11"/>
      <c r="F72" s="11"/>
      <c r="G72" s="11"/>
      <c r="H72" s="11"/>
    </row>
    <row r="73" spans="1:8" ht="25.5" customHeight="1">
      <c r="A73" s="10"/>
      <c r="B73" s="9"/>
      <c r="C73" s="11"/>
      <c r="D73" s="11"/>
      <c r="E73" s="11"/>
      <c r="F73" s="11"/>
      <c r="G73" s="11"/>
      <c r="H73" s="11"/>
    </row>
    <row r="74" spans="1:8" ht="25.5" customHeight="1">
      <c r="A74" s="10"/>
      <c r="B74" s="9"/>
      <c r="C74" s="11"/>
      <c r="D74" s="11"/>
      <c r="E74" s="11"/>
      <c r="F74" s="11"/>
      <c r="G74" s="11"/>
      <c r="H74" s="11"/>
    </row>
    <row r="75" spans="1:8" ht="25.5" customHeight="1">
      <c r="A75" s="10"/>
      <c r="B75" s="9"/>
      <c r="C75" s="11"/>
      <c r="D75" s="11"/>
      <c r="E75" s="11"/>
      <c r="F75" s="11"/>
      <c r="G75" s="11"/>
      <c r="H75" s="11"/>
    </row>
    <row r="76" spans="1:8" ht="25.5" customHeight="1">
      <c r="A76" s="10"/>
      <c r="B76" s="9"/>
      <c r="C76" s="11"/>
      <c r="D76" s="11"/>
      <c r="E76" s="11"/>
      <c r="F76" s="11"/>
      <c r="G76" s="11"/>
      <c r="H76" s="11"/>
    </row>
    <row r="77" spans="1:8" ht="25.5" customHeight="1">
      <c r="A77" s="10"/>
      <c r="B77" s="9"/>
      <c r="C77" s="11"/>
      <c r="D77" s="11"/>
      <c r="E77" s="11"/>
      <c r="F77" s="11"/>
      <c r="G77" s="11"/>
      <c r="H77" s="11"/>
    </row>
    <row r="78" spans="1:8" ht="25.5" customHeight="1">
      <c r="A78" s="10"/>
      <c r="B78" s="9"/>
      <c r="C78" s="11"/>
      <c r="D78" s="11"/>
      <c r="E78" s="11"/>
      <c r="F78" s="11"/>
      <c r="G78" s="11"/>
      <c r="H78" s="11"/>
    </row>
    <row r="79" spans="1:8" ht="25.5" customHeight="1">
      <c r="A79" s="10"/>
      <c r="B79" s="9"/>
      <c r="C79" s="11"/>
      <c r="D79" s="11"/>
      <c r="E79" s="11"/>
      <c r="F79" s="11"/>
      <c r="G79" s="11"/>
      <c r="H79" s="11"/>
    </row>
    <row r="80" spans="1:8" ht="25.5" customHeight="1">
      <c r="A80" s="10"/>
      <c r="B80" s="9"/>
      <c r="C80" s="11"/>
      <c r="D80" s="11"/>
      <c r="E80" s="11"/>
      <c r="F80" s="11"/>
      <c r="G80" s="11"/>
      <c r="H80" s="11"/>
    </row>
    <row r="81" spans="1:8" ht="25.5" customHeight="1">
      <c r="A81" s="10"/>
      <c r="B81" s="9"/>
      <c r="C81" s="11"/>
      <c r="D81" s="11"/>
      <c r="E81" s="11"/>
      <c r="F81" s="11"/>
      <c r="G81" s="11"/>
      <c r="H81" s="11"/>
    </row>
    <row r="82" spans="1:8" ht="25.5" customHeight="1">
      <c r="A82" s="10"/>
      <c r="B82" s="9"/>
      <c r="C82" s="11"/>
      <c r="D82" s="11"/>
      <c r="E82" s="11"/>
      <c r="F82" s="11"/>
      <c r="G82" s="11"/>
      <c r="H82" s="11"/>
    </row>
    <row r="83" spans="1:8" ht="25.5" customHeight="1">
      <c r="A83" s="10"/>
      <c r="B83" s="9"/>
      <c r="C83" s="11"/>
      <c r="D83" s="11"/>
      <c r="E83" s="11"/>
      <c r="F83" s="11"/>
      <c r="G83" s="11"/>
      <c r="H83" s="11"/>
    </row>
    <row r="84" spans="1:8" ht="25.5" customHeight="1">
      <c r="A84" s="10"/>
      <c r="B84" s="9"/>
      <c r="C84" s="11"/>
      <c r="D84" s="11"/>
      <c r="E84" s="11"/>
      <c r="F84" s="11"/>
      <c r="G84" s="11"/>
      <c r="H84" s="11"/>
    </row>
    <row r="85" spans="1:8" ht="25.5" customHeight="1">
      <c r="A85" s="10"/>
      <c r="B85" s="9"/>
      <c r="C85" s="11"/>
      <c r="D85" s="11"/>
      <c r="E85" s="11"/>
      <c r="F85" s="11"/>
      <c r="G85" s="11"/>
      <c r="H85" s="11"/>
    </row>
    <row r="86" spans="1:8" ht="25.5" customHeight="1">
      <c r="A86" s="10"/>
      <c r="B86" s="9"/>
      <c r="C86" s="11"/>
      <c r="D86" s="11"/>
      <c r="E86" s="11"/>
      <c r="F86" s="11"/>
      <c r="G86" s="11"/>
      <c r="H86" s="11"/>
    </row>
    <row r="87" spans="1:8" ht="25.5" customHeight="1">
      <c r="A87" s="10"/>
      <c r="B87" s="9"/>
      <c r="C87" s="11"/>
      <c r="D87" s="11"/>
      <c r="E87" s="11"/>
      <c r="F87" s="11"/>
      <c r="G87" s="11"/>
      <c r="H87" s="11"/>
    </row>
    <row r="88" spans="1:8" ht="25.5" customHeight="1">
      <c r="A88" s="10"/>
      <c r="B88" s="9"/>
      <c r="C88" s="11"/>
      <c r="D88" s="11"/>
      <c r="E88" s="11"/>
      <c r="F88" s="11"/>
      <c r="G88" s="11"/>
      <c r="H88" s="11"/>
    </row>
    <row r="89" spans="1:8" ht="25.5" customHeight="1">
      <c r="A89" s="10"/>
      <c r="B89" s="9"/>
      <c r="C89" s="11"/>
      <c r="D89" s="11"/>
      <c r="E89" s="11"/>
      <c r="F89" s="11"/>
      <c r="G89" s="11"/>
      <c r="H89" s="11"/>
    </row>
    <row r="90" spans="1:8" ht="25.5" customHeight="1">
      <c r="A90" s="10"/>
      <c r="B90" s="9"/>
      <c r="C90" s="11"/>
      <c r="D90" s="11"/>
      <c r="E90" s="11"/>
      <c r="F90" s="11"/>
      <c r="G90" s="11"/>
      <c r="H90" s="11"/>
    </row>
    <row r="91" spans="1:8" ht="25.5" customHeight="1">
      <c r="A91" s="10"/>
      <c r="B91" s="9"/>
      <c r="C91" s="11"/>
      <c r="D91" s="11"/>
      <c r="E91" s="11"/>
      <c r="F91" s="11"/>
      <c r="G91" s="11"/>
      <c r="H91" s="11"/>
    </row>
    <row r="92" spans="1:8" ht="25.5" customHeight="1">
      <c r="A92" s="10"/>
      <c r="B92" s="9"/>
      <c r="C92" s="11"/>
      <c r="D92" s="11"/>
      <c r="E92" s="11"/>
      <c r="F92" s="11"/>
      <c r="G92" s="11"/>
      <c r="H92" s="11"/>
    </row>
    <row r="93" spans="1:8" ht="25.5" customHeight="1">
      <c r="A93" s="10"/>
      <c r="B93" s="9"/>
      <c r="C93" s="11"/>
      <c r="D93" s="11"/>
      <c r="E93" s="11"/>
      <c r="F93" s="11"/>
      <c r="G93" s="11"/>
      <c r="H93" s="11"/>
    </row>
    <row r="94" spans="1:8" ht="25.5" customHeight="1">
      <c r="A94" s="10"/>
      <c r="B94" s="9"/>
      <c r="C94" s="11"/>
      <c r="D94" s="11"/>
      <c r="E94" s="11"/>
      <c r="F94" s="11"/>
      <c r="G94" s="11"/>
      <c r="H94" s="11"/>
    </row>
    <row r="95" spans="1:8" ht="25.5" customHeight="1">
      <c r="A95" s="10"/>
      <c r="B95" s="9"/>
      <c r="C95" s="11"/>
      <c r="D95" s="11"/>
      <c r="E95" s="11"/>
      <c r="F95" s="11"/>
      <c r="G95" s="11"/>
      <c r="H95" s="11"/>
    </row>
    <row r="96" spans="1:8" ht="25.5" customHeight="1">
      <c r="A96" s="10"/>
      <c r="B96" s="9"/>
      <c r="C96" s="11"/>
      <c r="D96" s="11"/>
      <c r="E96" s="11"/>
      <c r="F96" s="11"/>
      <c r="G96" s="11"/>
      <c r="H96" s="11"/>
    </row>
    <row r="97" spans="1:8" ht="25.5" customHeight="1">
      <c r="A97" s="10"/>
      <c r="B97" s="9"/>
      <c r="C97" s="11"/>
      <c r="D97" s="11"/>
      <c r="E97" s="11"/>
      <c r="F97" s="11"/>
      <c r="G97" s="11"/>
      <c r="H97" s="11"/>
    </row>
    <row r="98" spans="1:8" ht="25.5" customHeight="1">
      <c r="A98" s="10"/>
      <c r="B98" s="9"/>
      <c r="C98" s="11"/>
      <c r="D98" s="11"/>
      <c r="E98" s="11"/>
      <c r="F98" s="11"/>
      <c r="G98" s="11"/>
      <c r="H98" s="11"/>
    </row>
    <row r="99" spans="1:8" ht="25.5" customHeight="1">
      <c r="A99" s="10"/>
      <c r="B99" s="9"/>
      <c r="C99" s="11"/>
      <c r="D99" s="11"/>
      <c r="E99" s="11"/>
      <c r="F99" s="11"/>
      <c r="G99" s="11"/>
      <c r="H99" s="11"/>
    </row>
    <row r="100" spans="1:8" ht="25.5" customHeight="1">
      <c r="A100" s="10"/>
      <c r="B100" s="9"/>
      <c r="C100" s="11"/>
      <c r="D100" s="11"/>
      <c r="E100" s="11"/>
      <c r="F100" s="11"/>
      <c r="G100" s="11"/>
      <c r="H100" s="11"/>
    </row>
    <row r="101" spans="1:8" ht="25.5" customHeight="1">
      <c r="A101" s="10"/>
      <c r="B101" s="9"/>
      <c r="C101" s="11"/>
      <c r="D101" s="11"/>
      <c r="E101" s="11"/>
      <c r="F101" s="11"/>
      <c r="G101" s="11"/>
      <c r="H101" s="11"/>
    </row>
    <row r="102" spans="1:8" ht="25.5" customHeight="1">
      <c r="A102" s="10"/>
      <c r="B102" s="9"/>
      <c r="C102" s="11"/>
      <c r="D102" s="11"/>
      <c r="E102" s="11"/>
      <c r="F102" s="11"/>
      <c r="G102" s="11"/>
      <c r="H102" s="11"/>
    </row>
    <row r="103" spans="1:8" ht="25.5" customHeight="1">
      <c r="A103" s="10"/>
      <c r="B103" s="9"/>
      <c r="C103" s="11"/>
      <c r="D103" s="11"/>
      <c r="E103" s="11"/>
      <c r="F103" s="11"/>
      <c r="G103" s="11"/>
      <c r="H103" s="11"/>
    </row>
    <row r="104" spans="1:8" ht="25.5" customHeight="1">
      <c r="A104" s="10"/>
      <c r="B104" s="9"/>
      <c r="C104" s="11"/>
      <c r="D104" s="11"/>
      <c r="E104" s="11"/>
      <c r="F104" s="11"/>
      <c r="G104" s="11"/>
      <c r="H104" s="11"/>
    </row>
    <row r="105" spans="1:8" ht="25.5" customHeight="1">
      <c r="A105" s="10"/>
      <c r="B105" s="9"/>
      <c r="C105" s="11"/>
      <c r="D105" s="11"/>
      <c r="E105" s="11"/>
      <c r="F105" s="11"/>
      <c r="G105" s="11"/>
      <c r="H105" s="11"/>
    </row>
    <row r="106" spans="1:8" ht="25.5" customHeight="1">
      <c r="A106" s="10"/>
      <c r="B106" s="9"/>
      <c r="C106" s="11"/>
      <c r="D106" s="11"/>
      <c r="E106" s="11"/>
      <c r="F106" s="11"/>
      <c r="G106" s="11"/>
      <c r="H106" s="11"/>
    </row>
    <row r="107" spans="1:8" ht="25.5" customHeight="1">
      <c r="A107" s="10"/>
      <c r="B107" s="9"/>
      <c r="C107" s="11"/>
      <c r="D107" s="11"/>
      <c r="E107" s="11"/>
      <c r="F107" s="11"/>
      <c r="G107" s="11"/>
      <c r="H107" s="11"/>
    </row>
  </sheetData>
  <sheetProtection/>
  <autoFilter ref="A4:W64"/>
  <mergeCells count="56">
    <mergeCell ref="A66:B66"/>
    <mergeCell ref="A59:A60"/>
    <mergeCell ref="B59:B60"/>
    <mergeCell ref="A63:B63"/>
    <mergeCell ref="A61:A62"/>
    <mergeCell ref="A65:B65"/>
    <mergeCell ref="B61:B62"/>
    <mergeCell ref="A7:A43"/>
    <mergeCell ref="A44:A48"/>
    <mergeCell ref="B23:B42"/>
    <mergeCell ref="C23:C42"/>
    <mergeCell ref="B7:B22"/>
    <mergeCell ref="C7:C22"/>
    <mergeCell ref="C46:C48"/>
    <mergeCell ref="B46:B47"/>
    <mergeCell ref="A5:T5"/>
    <mergeCell ref="A6:T6"/>
    <mergeCell ref="T7:T43"/>
    <mergeCell ref="A70:C70"/>
    <mergeCell ref="A69:B69"/>
    <mergeCell ref="A68:B68"/>
    <mergeCell ref="A64:B64"/>
    <mergeCell ref="A67:B67"/>
    <mergeCell ref="T49:T50"/>
    <mergeCell ref="C49:C50"/>
    <mergeCell ref="I1:J1"/>
    <mergeCell ref="S1:T1"/>
    <mergeCell ref="A2:T2"/>
    <mergeCell ref="A3:A4"/>
    <mergeCell ref="B3:B4"/>
    <mergeCell ref="B44:B45"/>
    <mergeCell ref="T3:T4"/>
    <mergeCell ref="D3:G3"/>
    <mergeCell ref="C3:C4"/>
    <mergeCell ref="I3:S3"/>
    <mergeCell ref="A49:A50"/>
    <mergeCell ref="B49:B50"/>
    <mergeCell ref="A56:A57"/>
    <mergeCell ref="B56:B57"/>
    <mergeCell ref="A51:A52"/>
    <mergeCell ref="A53:A54"/>
    <mergeCell ref="B53:B55"/>
    <mergeCell ref="T61:T62"/>
    <mergeCell ref="T59:T60"/>
    <mergeCell ref="B51:B52"/>
    <mergeCell ref="C59:C60"/>
    <mergeCell ref="D56:D57"/>
    <mergeCell ref="T51:T52"/>
    <mergeCell ref="C61:C62"/>
    <mergeCell ref="T44:T48"/>
    <mergeCell ref="C44:C45"/>
    <mergeCell ref="C51:C52"/>
    <mergeCell ref="C56:C58"/>
    <mergeCell ref="T53:T54"/>
    <mergeCell ref="T56:T57"/>
    <mergeCell ref="C53:C55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51" r:id="rId1"/>
  <headerFooter differentFirst="1">
    <oddHeader>&amp;C&amp;P</oddHeader>
  </headerFooter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direktor</cp:lastModifiedBy>
  <cp:lastPrinted>2021-10-28T11:34:50Z</cp:lastPrinted>
  <dcterms:created xsi:type="dcterms:W3CDTF">2005-05-23T09:57:53Z</dcterms:created>
  <dcterms:modified xsi:type="dcterms:W3CDTF">2022-02-09T13:54:39Z</dcterms:modified>
  <cp:category/>
  <cp:version/>
  <cp:contentType/>
  <cp:contentStatus/>
</cp:coreProperties>
</file>