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150" windowWidth="13470" windowHeight="11010" tabRatio="802" activeTab="0"/>
  </bookViews>
  <sheets>
    <sheet name="Мероприятия пп 3" sheetId="1" r:id="rId1"/>
    <sheet name="Лист1" sheetId="2" r:id="rId2"/>
  </sheets>
  <definedNames>
    <definedName name="_xlnm._FilterDatabase" localSheetId="0" hidden="1">'Мероприятия пп 3'!$A$4:$Q$32</definedName>
    <definedName name="Z_2166B299_1DBB_4BE8_98C9_E9EFB21DCA26_.wvu.FilterData" localSheetId="0" hidden="1">'Мероприятия пп 3'!$A$4:$Q$32</definedName>
    <definedName name="Z_2715DACA_7FC2_4162_875B_92B3FB82D8B1_.wvu.FilterData" localSheetId="0" hidden="1">'Мероприятия пп 3'!$A$4:$Q$32</definedName>
    <definedName name="Z_29BFB567_1C85_481C_A8AF_8210D8E0792F_.wvu.FilterData" localSheetId="0" hidden="1">'Мероприятия пп 3'!$A$4:$Q$32</definedName>
    <definedName name="Z_4767DD30_F6FB_4FF0_A429_8866A8232500_.wvu.FilterData" localSheetId="0" hidden="1">'Мероприятия пп 3'!$A$4:$Q$32</definedName>
    <definedName name="Z_4767DD30_F6FB_4FF0_A429_8866A8232500_.wvu.PrintArea" localSheetId="0" hidden="1">'Мероприятия пп 3'!$A$1:$N$38</definedName>
    <definedName name="Z_4767DD30_F6FB_4FF0_A429_8866A8232500_.wvu.PrintTitles" localSheetId="0" hidden="1">'Мероприятия пп 3'!$3:$4</definedName>
    <definedName name="Z_4767DD30_F6FB_4FF0_A429_8866A8232500_.wvu.Rows" localSheetId="0" hidden="1">'Мероприятия пп 3'!#REF!,'Мероприятия пп 3'!#REF!,'Мероприятия пп 3'!$6:$6,'Мероприятия пп 3'!#REF!,'Мероприятия пп 3'!#REF!,'Мероприятия пп 3'!#REF!,'Мероприятия пп 3'!#REF!,'Мероприятия пп 3'!#REF!,'Мероприятия пп 3'!#REF!</definedName>
    <definedName name="Z_484BD7FD_1D3D_4528_954E_A98D5B59AC9C_.wvu.FilterData" localSheetId="0" hidden="1">'Мероприятия пп 3'!$A$4:$Q$32</definedName>
    <definedName name="Z_7C917F30_361A_4C86_9002_2134EAE2E3CF_.wvu.FilterData" localSheetId="0" hidden="1">'Мероприятия пп 3'!$A$4:$Q$32</definedName>
    <definedName name="Z_7C917F30_361A_4C86_9002_2134EAE2E3CF_.wvu.PrintArea" localSheetId="0" hidden="1">'Мероприятия пп 3'!$A$1:$N$38</definedName>
    <definedName name="Z_7C917F30_361A_4C86_9002_2134EAE2E3CF_.wvu.PrintTitles" localSheetId="0" hidden="1">'Мероприятия пп 3'!$3:$4</definedName>
    <definedName name="Z_7C917F30_361A_4C86_9002_2134EAE2E3CF_.wvu.Rows" localSheetId="0" hidden="1">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</definedName>
    <definedName name="Z_81F2AFB8_21DA_4513_90AB_0A09D7D72D56_.wvu.FilterData" localSheetId="0" hidden="1">'Мероприятия пп 3'!$A$4:$Q$32</definedName>
    <definedName name="Z_AD6F79BD_847B_4421_A1AA_268A55FACAB4_.wvu.FilterData" localSheetId="0" hidden="1">'Мероприятия пп 3'!$A$4:$Q$32</definedName>
    <definedName name="Z_B45C2115_52AF_4E7B_8578_551FB3CF371E_.wvu.FilterData" localSheetId="0" hidden="1">'Мероприятия пп 3'!$A$4:$Q$32</definedName>
    <definedName name="Z_C75D4C66_EC35_48DB_8FCD_E29923CDB091_.wvu.FilterData" localSheetId="0" hidden="1">'Мероприятия пп 3'!$A$4:$Q$32</definedName>
    <definedName name="Z_CDE1D6F6_68DF_42F8_B01A_FF6465B24CCD_.wvu.FilterData" localSheetId="0" hidden="1">'Мероприятия пп 3'!$A$4:$Q$32</definedName>
    <definedName name="Z_CDE1D6F6_68DF_42F8_B01A_FF6465B24CCD_.wvu.PrintArea" localSheetId="0" hidden="1">'Мероприятия пп 3'!$A$1:$N$38</definedName>
    <definedName name="Z_CDE1D6F6_68DF_42F8_B01A_FF6465B24CCD_.wvu.PrintTitles" localSheetId="0" hidden="1">'Мероприятия пп 3'!$3:$4</definedName>
    <definedName name="Z_D97B14A5_4ECD_4EB7_B8A7_D41E462F19A2_.wvu.FilterData" localSheetId="0" hidden="1">'Мероприятия пп 3'!$A$4:$Q$32</definedName>
    <definedName name="Z_FAC3C627_8E23_41AB_B3FB_95B33614D8DB_.wvu.FilterData" localSheetId="0" hidden="1">'Мероприятия пп 3'!$A$4:$Q$32</definedName>
    <definedName name="_xlnm.Print_Titles" localSheetId="0">'Мероприятия пп 3'!$3:$4</definedName>
    <definedName name="_xlnm.Print_Area" localSheetId="0">'Мероприятия пп 3'!$A$1:$N$38</definedName>
  </definedNames>
  <calcPr fullCalcOnLoad="1" fullPrecision="0"/>
</workbook>
</file>

<file path=xl/sharedStrings.xml><?xml version="1.0" encoding="utf-8"?>
<sst xmlns="http://schemas.openxmlformats.org/spreadsheetml/2006/main" count="148" uniqueCount="70">
  <si>
    <t>Проведение мероприятий, конкурсных программ, праздников, соревнований</t>
  </si>
  <si>
    <t>Ежегодное функционирование 6 летних оздоровительных лагерей с дневным пребыванием детей для 820 детей</t>
  </si>
  <si>
    <t>1.1.</t>
  </si>
  <si>
    <t>Итого по задаче 1</t>
  </si>
  <si>
    <t>Итого по задаче 2</t>
  </si>
  <si>
    <t>№ п/п</t>
  </si>
  <si>
    <t>1.2</t>
  </si>
  <si>
    <t xml:space="preserve">Цели, задачи, мероприятия 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</si>
  <si>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</si>
  <si>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</si>
  <si>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</si>
  <si>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</si>
  <si>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</si>
  <si>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</si>
  <si>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Перечень мероприятий подпрограммы с указанием объема средств на их реализацию и ожидаемых результатов</t>
  </si>
  <si>
    <t>1.3</t>
  </si>
  <si>
    <t>Ожидаемый результат от реализации подпрограммного мероприятия 
(в натуральном выражении)</t>
  </si>
  <si>
    <t>0220466</t>
  </si>
  <si>
    <t xml:space="preserve">Задача № 1. Обеспечить безопасный, комфортный и качественный отдых в летний период. </t>
  </si>
  <si>
    <t>Содержание летних оздоровительных лагерей с дневным пребыванием детей ( приобретение канц. товаров, приобретение игрового и спортивного инвентаря, приобретение медицинских аптечек и витаминных препаратов, приобретение дезинфицирующих средств, приобретение призов для культмассовых мероприятий, проведение образовательных модулей)</t>
  </si>
  <si>
    <t>Ежегодное проведение мероприятий, конкурсных программ, праздников, соревнований для  6 летних оздоровительных лагерей с дневным пребыванием детей</t>
  </si>
  <si>
    <t>Предоставлены средства для оплаты стоимости продуктов питания или готовых блюд и их транспортировки для 820 детей в летних оздоровительных лагерях с дневным пребыванием детей</t>
  </si>
  <si>
    <t>1.4</t>
  </si>
  <si>
    <t>1.5</t>
  </si>
  <si>
    <t>1.6</t>
  </si>
  <si>
    <t>1.7</t>
  </si>
  <si>
    <t>Требованиям надзорных органов соответствуют 6 оздоровительных лагерей с дневным пребыванием детей и 1 нестационарный (стационарный) палаточный лагерь</t>
  </si>
  <si>
    <t>Проведено 6 мероприятий с численностью участников 143 человек. В течение 3 лет организовано участие обучающихся и сопроводительных лиц не менее 429 человек</t>
  </si>
  <si>
    <t>Проведено 45 Мероприятий с численностью участников 1746 человек. В течение 3 лет организовано участие обучающихся и сопроводительных лиц не менее 5238 человек</t>
  </si>
  <si>
    <t>Проведено 9 мероприятий с численностью участников 665 человек. В течение 3 лет организовано участие обучающихся и сопроводительных лиц не менее 1995 человек</t>
  </si>
  <si>
    <t>Организация проведения противоклещевой обработки территорий оздоровительных лагерей с дневным пребыванием детей и 1 нестационарного (стационарного) палаточного лагеря</t>
  </si>
  <si>
    <t>РБС</t>
  </si>
  <si>
    <t>Цель: создание равных возможностей и условий для современного качественного образования, позитивной социализации и оздоровления детей в период каникул.</t>
  </si>
  <si>
    <t>Приложение № 2
к Паспорту  подпрограммы 3 «Обеспечение безопасного качественного отдыха и оздоровления детей в период каникул»</t>
  </si>
  <si>
    <t xml:space="preserve">Задача № 2. Обеспечить организацию и проведение мероприятий для детей и молодежи по направлениям (нравственно-патриотическое, спортивно-оздоровительное, социальное) </t>
  </si>
  <si>
    <t>Отдел образования администрации города Дивногорска</t>
  </si>
  <si>
    <t xml:space="preserve">Ежегодное функционирование 1 палаточного лагеря и обеспечение питанием 60 детей; </t>
  </si>
  <si>
    <t xml:space="preserve">Предоставлены средства для оплаты стоимости путёвок для детей в краевых государственных и негосударственных организациях отдыха, оздоровления и занятости детей, зарегистрированные на территории края, муниципальные загородные оздоровительные лагеря для </t>
  </si>
  <si>
    <t>975</t>
  </si>
  <si>
    <t>0707</t>
  </si>
  <si>
    <t>0702</t>
  </si>
  <si>
    <t>х</t>
  </si>
  <si>
    <t xml:space="preserve">Организация и содержание нестационарного (стационарного) палаточного лагеря </t>
  </si>
  <si>
    <t xml:space="preserve">Прохождение обязательных медицинских обследований работниками летних оздоровительных лагерей с дневным пребывание детей и работников нестационарного палаточного лагеря </t>
  </si>
  <si>
    <t>Расходы на оплату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</si>
  <si>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Оздоровлены в загородных лагерях 259 детей</t>
  </si>
  <si>
    <t>1.8.</t>
  </si>
  <si>
    <t xml:space="preserve">Проведение мероприятий нравственно-патриотической направленности </t>
  </si>
  <si>
    <t xml:space="preserve">Проведение мероприятий спортивно-оздоровительной направленности </t>
  </si>
  <si>
    <r>
      <t xml:space="preserve">Проведение мероприятий социальной направленности </t>
    </r>
  </si>
  <si>
    <t>Субсидия на оплату стоимости набора продуктов питания или готовых блюд и их транспортировки в лагерях с дневным пребыванием детей, в рамках Государственной программы Красноярского края "Развитие образования" (кр.б.)</t>
  </si>
  <si>
    <t>Оплата стоимости набора продуктов питания или готовых блюд и их транспортировки (м.б.)</t>
  </si>
  <si>
    <t>0138879</t>
  </si>
  <si>
    <t>0138811</t>
  </si>
  <si>
    <t>0137582</t>
  </si>
  <si>
    <t>0137583</t>
  </si>
  <si>
    <t>Всего по подпрограмме, в том числе:</t>
  </si>
  <si>
    <t>краевой бюджет</t>
  </si>
  <si>
    <t>местный бюджет</t>
  </si>
  <si>
    <t>внебюджет</t>
  </si>
  <si>
    <t>0138582</t>
  </si>
  <si>
    <t>2.3</t>
  </si>
  <si>
    <t>2.1</t>
  </si>
  <si>
    <t>2.2</t>
  </si>
  <si>
    <t>244</t>
  </si>
  <si>
    <t>612</t>
  </si>
  <si>
    <t>Оплата стоимости набора продуктов питания или готовых блюд и их транспортировки, приобретение товарно-материальных ценностей (внебюджет)</t>
  </si>
  <si>
    <t>320</t>
  </si>
  <si>
    <t>Начальник отдела образования администрации города Дивногорска</t>
  </si>
  <si>
    <t>Г.В.Кабацура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</si>
</sst>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"/>
    <numFmt numFmtId="173" formatCode="#,##0.00_ ;\-#,##0.00\ "/>
    <numFmt numFmtId="174" formatCode="#,##0.00_р_.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0_р_._-;\-* #,##0.0000_р_._-;_-* &quot;-&quot;??_р_._-;_-@_-"/>
    <numFmt numFmtId="181" formatCode="_-* #,##0_р_._-;\-* #,##0_р_._-;_-* &quot;-&quot;??_р_._-;_-@_-"/>
    <numFmt numFmtId="182" formatCode="#,##0.000"/>
    <numFmt numFmtId="183" formatCode="_-* #,##0.000_р_._-;\-* #,##0.000_р_._-;_-* &quot;-&quot;???_р_._-;_-@_-"/>
    <numFmt numFmtId="184" formatCode="_-* #,##0.0000_р_._-;\-* #,##0.0000_р_._-;_-* &quot;-&quot;????_р_._-;_-@_-"/>
    <numFmt numFmtId="185" formatCode="_-* #,##0.000_р_._-;\-* #,##0.000_р_._-;_-* &quot;-&quot;????_р_._-;_-@_-"/>
    <numFmt numFmtId="186" formatCode="_-* #,##0.00_р_._-;\-* #,##0.00_р_._-;_-* &quot;-&quot;????_р_._-;_-@_-"/>
    <numFmt numFmtId="187" formatCode="_-* #,##0.00_р_._-;\-* #,##0.00_р_._-;_-* &quot;-&quot;?_р_._-;_-@_-"/>
    <numFmt numFmtId="188" formatCode="000000"/>
    <numFmt numFmtId="189" formatCode="0.0;[Red]0.0"/>
    <numFmt numFmtId="190" formatCode="0.00;[Red]0.00"/>
    <numFmt numFmtId="191" formatCode="0.0%"/>
    <numFmt numFmtId="192" formatCode="[$-FC19]d\ mmmm\ yyyy\ &quot;г.&quot;"/>
    <numFmt numFmtId="193" formatCode="0.0E+00"/>
    <numFmt numFmtId="194" formatCode="#,##0.0_ ;\-#,##0.0\ "/>
    <numFmt numFmtId="195" formatCode="_-* #,##0.000_р_._-;\-* #,##0.000_р_._-;_-* &quot;-&quot;?_р_._-;_-@_-"/>
    <numFmt numFmtId="196" formatCode="_-* #,##0.0000_р_._-;\-* #,##0.0000_р_._-;_-* &quot;-&quot;?_р_._-;_-@_-"/>
    <numFmt numFmtId="197" formatCode="_-* #,##0.00000_р_._-;\-* #,##0.00000_р_._-;_-* &quot;-&quot;?_р_._-;_-@_-"/>
    <numFmt numFmtId="198" formatCode="#,##0.0_р_."/>
    <numFmt numFmtId="199" formatCode="#,##0.0;[Red]#,##0.0"/>
    <numFmt numFmtId="200" formatCode="_-* #,##0.0&quot;р.&quot;_-;\-* #,##0.0&quot;р.&quot;_-;_-* &quot;-&quot;?&quot;р.&quot;_-;_-@_-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36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53" applyFont="1" applyFill="1" applyAlignment="1">
      <alignment vertical="top" wrapText="1"/>
      <protection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66" fontId="8" fillId="0" borderId="0" xfId="65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166" fontId="4" fillId="32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49" fontId="4" fillId="33" borderId="0" xfId="0" applyNumberFormat="1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87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66" fontId="4" fillId="33" borderId="10" xfId="0" applyNumberFormat="1" applyFont="1" applyFill="1" applyBorder="1" applyAlignment="1">
      <alignment vertical="center"/>
    </xf>
    <xf numFmtId="187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7" fillId="0" borderId="0" xfId="53" applyFont="1" applyFill="1" applyAlignment="1">
      <alignment horizontal="left" vertical="top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/>
    </xf>
    <xf numFmtId="0" fontId="4" fillId="0" borderId="17" xfId="0" applyNumberFormat="1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top"/>
    </xf>
    <xf numFmtId="49" fontId="7" fillId="33" borderId="13" xfId="0" applyNumberFormat="1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view="pageBreakPreview" zoomScale="80" zoomScaleNormal="98" zoomScaleSheetLayoutView="80" zoomScalePageLayoutView="0" workbookViewId="0" topLeftCell="A1">
      <pane xSplit="3" ySplit="5" topLeftCell="D6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J31" sqref="J31"/>
    </sheetView>
  </sheetViews>
  <sheetFormatPr defaultColWidth="9.25390625" defaultRowHeight="12.75"/>
  <cols>
    <col min="1" max="1" width="6.625" style="6" customWidth="1"/>
    <col min="2" max="2" width="60.75390625" style="1" customWidth="1"/>
    <col min="3" max="3" width="21.75390625" style="7" customWidth="1"/>
    <col min="4" max="5" width="9.25390625" style="7" customWidth="1"/>
    <col min="6" max="6" width="12.00390625" style="7" customWidth="1"/>
    <col min="7" max="7" width="11.25390625" style="7" customWidth="1"/>
    <col min="8" max="8" width="12.625" style="1" customWidth="1"/>
    <col min="9" max="9" width="13.625" style="1" customWidth="1"/>
    <col min="10" max="12" width="14.25390625" style="1" customWidth="1"/>
    <col min="13" max="13" width="14.375" style="1" customWidth="1"/>
    <col min="14" max="14" width="55.625" style="1" customWidth="1"/>
    <col min="15" max="15" width="12.00390625" style="1" customWidth="1"/>
    <col min="16" max="16" width="15.375" style="1" customWidth="1"/>
    <col min="17" max="17" width="21.25390625" style="1" customWidth="1"/>
    <col min="18" max="16384" width="9.25390625" style="1" customWidth="1"/>
  </cols>
  <sheetData>
    <row r="1" spans="1:17" s="3" customFormat="1" ht="75" customHeight="1">
      <c r="A1" s="2"/>
      <c r="B1" s="5"/>
      <c r="C1" s="4"/>
      <c r="D1" s="4"/>
      <c r="E1" s="4"/>
      <c r="F1" s="4"/>
      <c r="G1" s="4"/>
      <c r="H1" s="91"/>
      <c r="I1" s="91"/>
      <c r="M1" s="87" t="s">
        <v>33</v>
      </c>
      <c r="N1" s="87"/>
      <c r="O1" s="24"/>
      <c r="P1" s="24"/>
      <c r="Q1" s="24"/>
    </row>
    <row r="2" spans="1:14" s="3" customFormat="1" ht="23.25" customHeight="1">
      <c r="A2" s="82" t="s">
        <v>14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s="3" customFormat="1" ht="24.75" customHeight="1">
      <c r="A3" s="72" t="s">
        <v>5</v>
      </c>
      <c r="B3" s="72" t="s">
        <v>7</v>
      </c>
      <c r="C3" s="72" t="s">
        <v>31</v>
      </c>
      <c r="D3" s="88" t="s">
        <v>8</v>
      </c>
      <c r="E3" s="89"/>
      <c r="F3" s="89"/>
      <c r="G3" s="90"/>
      <c r="H3" s="72" t="s">
        <v>12</v>
      </c>
      <c r="I3" s="72"/>
      <c r="J3" s="72"/>
      <c r="K3" s="72"/>
      <c r="L3" s="72"/>
      <c r="M3" s="72"/>
      <c r="N3" s="72" t="s">
        <v>16</v>
      </c>
    </row>
    <row r="4" spans="1:14" s="3" customFormat="1" ht="42" customHeight="1">
      <c r="A4" s="72"/>
      <c r="B4" s="72"/>
      <c r="C4" s="72"/>
      <c r="D4" s="8" t="s">
        <v>31</v>
      </c>
      <c r="E4" s="8" t="s">
        <v>9</v>
      </c>
      <c r="F4" s="8" t="s">
        <v>10</v>
      </c>
      <c r="G4" s="8" t="s">
        <v>11</v>
      </c>
      <c r="H4" s="8">
        <v>2014</v>
      </c>
      <c r="I4" s="8">
        <v>2015</v>
      </c>
      <c r="J4" s="8">
        <v>2016</v>
      </c>
      <c r="K4" s="8">
        <v>2017</v>
      </c>
      <c r="L4" s="8">
        <v>2018</v>
      </c>
      <c r="M4" s="8" t="s">
        <v>13</v>
      </c>
      <c r="N4" s="72"/>
    </row>
    <row r="5" spans="1:14" ht="26.25" customHeight="1">
      <c r="A5" s="78" t="s">
        <v>32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28.5" customHeight="1" hidden="1">
      <c r="A6" s="32"/>
      <c r="B6" s="26"/>
      <c r="C6" s="8"/>
      <c r="D6" s="27"/>
      <c r="E6" s="8"/>
      <c r="F6" s="31" t="s">
        <v>17</v>
      </c>
      <c r="G6" s="33">
        <v>530</v>
      </c>
      <c r="H6" s="34"/>
      <c r="I6" s="34"/>
      <c r="J6" s="34"/>
      <c r="K6" s="34"/>
      <c r="L6" s="34"/>
      <c r="M6" s="34">
        <f>SUM(H6:J6)</f>
        <v>0</v>
      </c>
      <c r="N6" s="26"/>
    </row>
    <row r="7" spans="1:14" ht="21.75" customHeight="1">
      <c r="A7" s="79" t="s">
        <v>18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ht="21.75" customHeight="1">
      <c r="A8" s="62" t="s">
        <v>2</v>
      </c>
      <c r="B8" s="69" t="s">
        <v>19</v>
      </c>
      <c r="C8" s="59" t="s">
        <v>35</v>
      </c>
      <c r="D8" s="8">
        <v>975</v>
      </c>
      <c r="E8" s="27" t="s">
        <v>39</v>
      </c>
      <c r="F8" s="27" t="s">
        <v>53</v>
      </c>
      <c r="G8" s="27" t="s">
        <v>65</v>
      </c>
      <c r="H8" s="26"/>
      <c r="I8" s="26"/>
      <c r="J8" s="8">
        <v>72.4</v>
      </c>
      <c r="K8" s="26"/>
      <c r="L8" s="26"/>
      <c r="M8" s="26"/>
      <c r="N8" s="56"/>
    </row>
    <row r="9" spans="1:14" ht="113.25" customHeight="1">
      <c r="A9" s="68"/>
      <c r="B9" s="70"/>
      <c r="C9" s="60"/>
      <c r="D9" s="37" t="s">
        <v>38</v>
      </c>
      <c r="E9" s="37" t="s">
        <v>39</v>
      </c>
      <c r="F9" s="27" t="s">
        <v>53</v>
      </c>
      <c r="G9" s="8">
        <v>622</v>
      </c>
      <c r="H9" s="41">
        <v>97.2</v>
      </c>
      <c r="I9" s="19"/>
      <c r="J9" s="57">
        <v>18.2</v>
      </c>
      <c r="K9" s="41">
        <v>97.2</v>
      </c>
      <c r="L9" s="41">
        <v>97.2</v>
      </c>
      <c r="M9" s="19">
        <f>SUM(H9:L9)</f>
        <v>309.8</v>
      </c>
      <c r="N9" s="66" t="s">
        <v>1</v>
      </c>
    </row>
    <row r="10" spans="1:14" ht="113.25" customHeight="1">
      <c r="A10" s="63"/>
      <c r="B10" s="71"/>
      <c r="C10" s="61"/>
      <c r="D10" s="37" t="s">
        <v>38</v>
      </c>
      <c r="E10" s="37" t="s">
        <v>39</v>
      </c>
      <c r="F10" s="27" t="s">
        <v>53</v>
      </c>
      <c r="G10" s="8">
        <v>244</v>
      </c>
      <c r="H10" s="41"/>
      <c r="I10" s="41">
        <v>97.2</v>
      </c>
      <c r="J10" s="41"/>
      <c r="K10" s="41"/>
      <c r="L10" s="41"/>
      <c r="M10" s="19">
        <f>SUM(H10:L10)</f>
        <v>97.2</v>
      </c>
      <c r="N10" s="67"/>
    </row>
    <row r="11" spans="1:15" ht="66.75" customHeight="1">
      <c r="A11" s="27" t="s">
        <v>6</v>
      </c>
      <c r="B11" s="26" t="s">
        <v>42</v>
      </c>
      <c r="C11" s="8" t="s">
        <v>35</v>
      </c>
      <c r="D11" s="37" t="s">
        <v>38</v>
      </c>
      <c r="E11" s="37" t="s">
        <v>39</v>
      </c>
      <c r="F11" s="27" t="s">
        <v>53</v>
      </c>
      <c r="G11" s="8">
        <v>612</v>
      </c>
      <c r="H11" s="41">
        <v>214.3</v>
      </c>
      <c r="I11" s="41">
        <v>214.3</v>
      </c>
      <c r="J11" s="50">
        <v>197.5</v>
      </c>
      <c r="K11" s="41">
        <v>214.3</v>
      </c>
      <c r="L11" s="41">
        <v>214.3</v>
      </c>
      <c r="M11" s="19">
        <f>SUM(H11:L11)</f>
        <v>1054.7</v>
      </c>
      <c r="N11" s="26" t="s">
        <v>36</v>
      </c>
      <c r="O11" s="1">
        <v>2</v>
      </c>
    </row>
    <row r="12" spans="1:14" ht="85.5" customHeight="1">
      <c r="A12" s="62" t="s">
        <v>15</v>
      </c>
      <c r="B12" s="64" t="s">
        <v>0</v>
      </c>
      <c r="C12" s="59" t="s">
        <v>35</v>
      </c>
      <c r="D12" s="30" t="s">
        <v>38</v>
      </c>
      <c r="E12" s="30" t="s">
        <v>39</v>
      </c>
      <c r="F12" s="30" t="s">
        <v>53</v>
      </c>
      <c r="G12" s="8">
        <v>622</v>
      </c>
      <c r="H12" s="41">
        <f>6.8</f>
        <v>6.8</v>
      </c>
      <c r="I12" s="41"/>
      <c r="J12" s="41"/>
      <c r="K12" s="41">
        <v>6.8</v>
      </c>
      <c r="L12" s="41">
        <v>6.8</v>
      </c>
      <c r="M12" s="19">
        <f>SUM(H12:L12)</f>
        <v>20.4</v>
      </c>
      <c r="N12" s="66" t="s">
        <v>20</v>
      </c>
    </row>
    <row r="13" spans="1:14" ht="85.5" customHeight="1">
      <c r="A13" s="63"/>
      <c r="B13" s="65"/>
      <c r="C13" s="61"/>
      <c r="D13" s="30" t="s">
        <v>38</v>
      </c>
      <c r="E13" s="30" t="s">
        <v>39</v>
      </c>
      <c r="F13" s="30" t="s">
        <v>53</v>
      </c>
      <c r="G13" s="49">
        <v>244</v>
      </c>
      <c r="H13" s="41"/>
      <c r="I13" s="41">
        <v>6.8</v>
      </c>
      <c r="J13" s="41"/>
      <c r="K13" s="41"/>
      <c r="L13" s="41"/>
      <c r="M13" s="19">
        <f>SUM(H13:L13)</f>
        <v>6.8</v>
      </c>
      <c r="N13" s="67"/>
    </row>
    <row r="14" spans="1:14" ht="89.25" customHeight="1">
      <c r="A14" s="97" t="s">
        <v>22</v>
      </c>
      <c r="B14" s="83" t="s">
        <v>50</v>
      </c>
      <c r="C14" s="36" t="s">
        <v>35</v>
      </c>
      <c r="D14" s="39" t="s">
        <v>38</v>
      </c>
      <c r="E14" s="39" t="s">
        <v>39</v>
      </c>
      <c r="F14" s="39" t="s">
        <v>54</v>
      </c>
      <c r="G14" s="40">
        <v>612</v>
      </c>
      <c r="H14" s="36">
        <v>1367.3</v>
      </c>
      <c r="I14" s="41">
        <v>1367.3</v>
      </c>
      <c r="J14" s="41">
        <v>1367.3</v>
      </c>
      <c r="K14" s="41">
        <v>1367.3</v>
      </c>
      <c r="L14" s="41">
        <v>1367.3</v>
      </c>
      <c r="M14" s="19">
        <f aca="true" t="shared" si="0" ref="M14:M23">SUM(H14:L14)</f>
        <v>6836.5</v>
      </c>
      <c r="N14" s="94" t="s">
        <v>21</v>
      </c>
    </row>
    <row r="15" spans="1:14" ht="89.25" customHeight="1">
      <c r="A15" s="98"/>
      <c r="B15" s="84"/>
      <c r="C15" s="36" t="s">
        <v>35</v>
      </c>
      <c r="D15" s="39" t="s">
        <v>38</v>
      </c>
      <c r="E15" s="39" t="s">
        <v>39</v>
      </c>
      <c r="F15" s="39" t="s">
        <v>54</v>
      </c>
      <c r="G15" s="40">
        <v>622</v>
      </c>
      <c r="H15" s="36">
        <v>344.4</v>
      </c>
      <c r="I15" s="41">
        <v>344.4</v>
      </c>
      <c r="J15" s="41">
        <v>344.4</v>
      </c>
      <c r="K15" s="41">
        <v>344.4</v>
      </c>
      <c r="L15" s="41">
        <v>344.4</v>
      </c>
      <c r="M15" s="19">
        <f t="shared" si="0"/>
        <v>1722</v>
      </c>
      <c r="N15" s="95"/>
    </row>
    <row r="16" spans="1:14" ht="73.5" customHeight="1">
      <c r="A16" s="98"/>
      <c r="B16" s="83" t="s">
        <v>51</v>
      </c>
      <c r="C16" s="36" t="s">
        <v>35</v>
      </c>
      <c r="D16" s="39" t="s">
        <v>38</v>
      </c>
      <c r="E16" s="39" t="s">
        <v>39</v>
      </c>
      <c r="F16" s="39" t="s">
        <v>60</v>
      </c>
      <c r="G16" s="40">
        <v>612</v>
      </c>
      <c r="H16" s="36">
        <v>1.4</v>
      </c>
      <c r="I16" s="41">
        <v>286.1</v>
      </c>
      <c r="J16" s="41">
        <v>1.5</v>
      </c>
      <c r="K16" s="41">
        <v>1.5</v>
      </c>
      <c r="L16" s="41">
        <v>1.5</v>
      </c>
      <c r="M16" s="19">
        <f t="shared" si="0"/>
        <v>292</v>
      </c>
      <c r="N16" s="95"/>
    </row>
    <row r="17" spans="1:14" ht="73.5" customHeight="1">
      <c r="A17" s="98"/>
      <c r="B17" s="84"/>
      <c r="C17" s="36" t="s">
        <v>35</v>
      </c>
      <c r="D17" s="39" t="s">
        <v>38</v>
      </c>
      <c r="E17" s="39" t="s">
        <v>39</v>
      </c>
      <c r="F17" s="39" t="s">
        <v>60</v>
      </c>
      <c r="G17" s="40">
        <v>622</v>
      </c>
      <c r="H17" s="36">
        <v>0.4</v>
      </c>
      <c r="I17" s="41">
        <v>72.1</v>
      </c>
      <c r="J17" s="41">
        <v>0.3</v>
      </c>
      <c r="K17" s="41">
        <v>0.3</v>
      </c>
      <c r="L17" s="41">
        <v>0.3</v>
      </c>
      <c r="M17" s="19">
        <f t="shared" si="0"/>
        <v>73.4</v>
      </c>
      <c r="N17" s="95"/>
    </row>
    <row r="18" spans="1:14" ht="83.25" customHeight="1">
      <c r="A18" s="99"/>
      <c r="B18" s="54" t="s">
        <v>66</v>
      </c>
      <c r="C18" s="36" t="s">
        <v>35</v>
      </c>
      <c r="D18" s="39" t="s">
        <v>38</v>
      </c>
      <c r="E18" s="39" t="s">
        <v>39</v>
      </c>
      <c r="F18" s="39" t="s">
        <v>41</v>
      </c>
      <c r="G18" s="39" t="s">
        <v>41</v>
      </c>
      <c r="H18" s="41">
        <v>533</v>
      </c>
      <c r="I18" s="41">
        <v>705.2</v>
      </c>
      <c r="J18" s="41">
        <v>705.2</v>
      </c>
      <c r="K18" s="41">
        <v>705.2</v>
      </c>
      <c r="L18" s="41">
        <v>705.2</v>
      </c>
      <c r="M18" s="19">
        <f t="shared" si="0"/>
        <v>3353.8</v>
      </c>
      <c r="N18" s="96"/>
    </row>
    <row r="19" spans="1:14" ht="69" customHeight="1">
      <c r="A19" s="42" t="s">
        <v>23</v>
      </c>
      <c r="B19" s="55" t="s">
        <v>43</v>
      </c>
      <c r="C19" s="36" t="s">
        <v>35</v>
      </c>
      <c r="D19" s="43" t="s">
        <v>38</v>
      </c>
      <c r="E19" s="43" t="s">
        <v>40</v>
      </c>
      <c r="F19" s="43" t="s">
        <v>41</v>
      </c>
      <c r="G19" s="43" t="s">
        <v>41</v>
      </c>
      <c r="H19" s="41">
        <v>0</v>
      </c>
      <c r="I19" s="41">
        <f>H19*1.054</f>
        <v>0</v>
      </c>
      <c r="J19" s="41">
        <f>I19*1.051</f>
        <v>0</v>
      </c>
      <c r="K19" s="41"/>
      <c r="L19" s="41"/>
      <c r="M19" s="19">
        <f t="shared" si="0"/>
        <v>0</v>
      </c>
      <c r="N19" s="94" t="s">
        <v>26</v>
      </c>
    </row>
    <row r="20" spans="1:14" ht="69.75" customHeight="1">
      <c r="A20" s="42" t="s">
        <v>24</v>
      </c>
      <c r="B20" s="55" t="s">
        <v>30</v>
      </c>
      <c r="C20" s="36" t="s">
        <v>35</v>
      </c>
      <c r="D20" s="43" t="s">
        <v>38</v>
      </c>
      <c r="E20" s="43" t="s">
        <v>40</v>
      </c>
      <c r="F20" s="43" t="s">
        <v>41</v>
      </c>
      <c r="G20" s="43" t="s">
        <v>41</v>
      </c>
      <c r="H20" s="41">
        <v>0</v>
      </c>
      <c r="I20" s="41">
        <f>H20*1.054</f>
        <v>0</v>
      </c>
      <c r="J20" s="41">
        <f>I20*1.051</f>
        <v>0</v>
      </c>
      <c r="K20" s="41"/>
      <c r="L20" s="41"/>
      <c r="M20" s="19">
        <f t="shared" si="0"/>
        <v>0</v>
      </c>
      <c r="N20" s="96"/>
    </row>
    <row r="21" spans="1:15" ht="102" customHeight="1">
      <c r="A21" s="42" t="s">
        <v>25</v>
      </c>
      <c r="B21" s="35" t="s">
        <v>44</v>
      </c>
      <c r="C21" s="36" t="s">
        <v>35</v>
      </c>
      <c r="D21" s="43" t="s">
        <v>38</v>
      </c>
      <c r="E21" s="43" t="s">
        <v>39</v>
      </c>
      <c r="F21" s="43" t="s">
        <v>55</v>
      </c>
      <c r="G21" s="43" t="s">
        <v>67</v>
      </c>
      <c r="H21" s="41">
        <v>2887.9</v>
      </c>
      <c r="I21" s="41">
        <v>3076.7</v>
      </c>
      <c r="J21" s="41">
        <v>2938.4</v>
      </c>
      <c r="K21" s="41">
        <v>2938.4</v>
      </c>
      <c r="L21" s="41">
        <v>2938.4</v>
      </c>
      <c r="M21" s="19">
        <f t="shared" si="0"/>
        <v>14779.8</v>
      </c>
      <c r="N21" s="44" t="s">
        <v>37</v>
      </c>
      <c r="O21" s="1">
        <v>4</v>
      </c>
    </row>
    <row r="22" spans="1:14" ht="82.5" customHeight="1">
      <c r="A22" s="42" t="s">
        <v>46</v>
      </c>
      <c r="B22" s="35" t="s">
        <v>44</v>
      </c>
      <c r="C22" s="36" t="s">
        <v>35</v>
      </c>
      <c r="D22" s="43" t="s">
        <v>38</v>
      </c>
      <c r="E22" s="43" t="s">
        <v>39</v>
      </c>
      <c r="F22" s="43" t="s">
        <v>52</v>
      </c>
      <c r="G22" s="43" t="s">
        <v>67</v>
      </c>
      <c r="H22" s="41">
        <v>1476.3</v>
      </c>
      <c r="I22" s="41">
        <v>1534.3</v>
      </c>
      <c r="J22" s="41">
        <v>1600</v>
      </c>
      <c r="K22" s="41">
        <v>1600</v>
      </c>
      <c r="L22" s="41">
        <v>1600</v>
      </c>
      <c r="M22" s="19">
        <f t="shared" si="0"/>
        <v>7810.6</v>
      </c>
      <c r="N22" s="44" t="s">
        <v>45</v>
      </c>
    </row>
    <row r="23" spans="1:14" ht="21" customHeight="1">
      <c r="A23" s="77" t="s">
        <v>3</v>
      </c>
      <c r="B23" s="77"/>
      <c r="C23" s="45"/>
      <c r="D23" s="45"/>
      <c r="E23" s="45"/>
      <c r="F23" s="45"/>
      <c r="G23" s="45"/>
      <c r="H23" s="41">
        <f>H9+H10+H11+H12+H13+H14+H15+H16+H17+H18+H19+H20+H21+H22</f>
        <v>6929</v>
      </c>
      <c r="I23" s="41">
        <f>I9+I10+I11+I12+I13+I14+I15+I16+I17+I18+I19+I20+I21+I22</f>
        <v>7704.4</v>
      </c>
      <c r="J23" s="50">
        <f>J8+J9+J10+J11+J12+J13+J14+J15+J16+J17+J18+J19+J20+J21+J22</f>
        <v>7245.2</v>
      </c>
      <c r="K23" s="41">
        <f>K9+K10+K11+K12+K13+K14+K15+K16+K17+K18+K19+K20+K21+K22</f>
        <v>7275.4</v>
      </c>
      <c r="L23" s="41">
        <f>L9+L10+L11+L12+L13+L14+L15+L16+L17+L18+L19+L20+L21+L22</f>
        <v>7275.4</v>
      </c>
      <c r="M23" s="19">
        <f t="shared" si="0"/>
        <v>36429.4</v>
      </c>
      <c r="N23" s="46"/>
    </row>
    <row r="24" spans="1:14" s="25" customFormat="1" ht="30" customHeight="1">
      <c r="A24" s="81" t="s">
        <v>34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  <row r="25" spans="1:14" ht="70.5" customHeight="1">
      <c r="A25" s="100" t="s">
        <v>62</v>
      </c>
      <c r="B25" s="85" t="s">
        <v>47</v>
      </c>
      <c r="C25" s="104" t="s">
        <v>35</v>
      </c>
      <c r="D25" s="43" t="s">
        <v>38</v>
      </c>
      <c r="E25" s="43" t="s">
        <v>39</v>
      </c>
      <c r="F25" s="43" t="s">
        <v>53</v>
      </c>
      <c r="G25" s="43" t="s">
        <v>64</v>
      </c>
      <c r="H25" s="41">
        <v>18.7</v>
      </c>
      <c r="I25" s="41"/>
      <c r="J25" s="41">
        <v>19</v>
      </c>
      <c r="K25" s="41">
        <v>18.7</v>
      </c>
      <c r="L25" s="41">
        <v>18.7</v>
      </c>
      <c r="M25" s="41">
        <f>SUM(H25:L25)</f>
        <v>75.1</v>
      </c>
      <c r="N25" s="45" t="s">
        <v>27</v>
      </c>
    </row>
    <row r="26" spans="1:14" ht="70.5" customHeight="1">
      <c r="A26" s="101"/>
      <c r="B26" s="86"/>
      <c r="C26" s="105"/>
      <c r="D26" s="43" t="s">
        <v>38</v>
      </c>
      <c r="E26" s="43" t="s">
        <v>39</v>
      </c>
      <c r="F26" s="43" t="s">
        <v>53</v>
      </c>
      <c r="G26" s="43" t="s">
        <v>65</v>
      </c>
      <c r="H26" s="41"/>
      <c r="I26" s="41">
        <v>18.7</v>
      </c>
      <c r="J26" s="41"/>
      <c r="K26" s="41"/>
      <c r="L26" s="41"/>
      <c r="M26" s="41">
        <f aca="true" t="shared" si="1" ref="M26:M35">SUM(H26:L26)</f>
        <v>18.7</v>
      </c>
      <c r="N26" s="52"/>
    </row>
    <row r="27" spans="1:14" ht="70.5" customHeight="1">
      <c r="A27" s="100" t="s">
        <v>63</v>
      </c>
      <c r="B27" s="102" t="s">
        <v>48</v>
      </c>
      <c r="C27" s="104" t="s">
        <v>35</v>
      </c>
      <c r="D27" s="43" t="s">
        <v>38</v>
      </c>
      <c r="E27" s="43" t="s">
        <v>39</v>
      </c>
      <c r="F27" s="43" t="s">
        <v>53</v>
      </c>
      <c r="G27" s="43" t="s">
        <v>64</v>
      </c>
      <c r="H27" s="50">
        <v>13.05</v>
      </c>
      <c r="I27" s="41"/>
      <c r="J27" s="41"/>
      <c r="K27" s="41">
        <v>29.3</v>
      </c>
      <c r="L27" s="41">
        <v>29.3</v>
      </c>
      <c r="M27" s="41">
        <f t="shared" si="1"/>
        <v>71.7</v>
      </c>
      <c r="N27" s="85" t="s">
        <v>28</v>
      </c>
    </row>
    <row r="28" spans="1:14" ht="70.5" customHeight="1">
      <c r="A28" s="101"/>
      <c r="B28" s="103"/>
      <c r="C28" s="105"/>
      <c r="D28" s="43" t="s">
        <v>38</v>
      </c>
      <c r="E28" s="43" t="s">
        <v>39</v>
      </c>
      <c r="F28" s="39" t="s">
        <v>53</v>
      </c>
      <c r="G28" s="39" t="s">
        <v>65</v>
      </c>
      <c r="H28" s="50">
        <v>16.25</v>
      </c>
      <c r="I28" s="50">
        <v>29.3</v>
      </c>
      <c r="J28" s="50">
        <v>30.2</v>
      </c>
      <c r="K28" s="41"/>
      <c r="L28" s="41"/>
      <c r="M28" s="41">
        <f t="shared" si="1"/>
        <v>75.8</v>
      </c>
      <c r="N28" s="86"/>
    </row>
    <row r="29" spans="1:14" ht="80.25" customHeight="1">
      <c r="A29" s="100" t="s">
        <v>61</v>
      </c>
      <c r="B29" s="102" t="s">
        <v>49</v>
      </c>
      <c r="C29" s="104" t="s">
        <v>35</v>
      </c>
      <c r="D29" s="43" t="s">
        <v>38</v>
      </c>
      <c r="E29" s="53" t="s">
        <v>39</v>
      </c>
      <c r="F29" s="39" t="s">
        <v>53</v>
      </c>
      <c r="G29" s="39" t="s">
        <v>64</v>
      </c>
      <c r="H29" s="48">
        <v>13.7</v>
      </c>
      <c r="I29" s="48"/>
      <c r="J29" s="48"/>
      <c r="K29" s="48">
        <v>13.7</v>
      </c>
      <c r="L29" s="48">
        <v>13.7</v>
      </c>
      <c r="M29" s="41">
        <f t="shared" si="1"/>
        <v>41.1</v>
      </c>
      <c r="N29" s="45" t="s">
        <v>29</v>
      </c>
    </row>
    <row r="30" spans="1:14" ht="80.25" customHeight="1">
      <c r="A30" s="101"/>
      <c r="B30" s="103"/>
      <c r="C30" s="105"/>
      <c r="D30" s="43" t="s">
        <v>38</v>
      </c>
      <c r="E30" s="47" t="s">
        <v>39</v>
      </c>
      <c r="F30" s="51" t="s">
        <v>53</v>
      </c>
      <c r="G30" s="51" t="s">
        <v>65</v>
      </c>
      <c r="H30" s="48"/>
      <c r="I30" s="48">
        <v>13.7</v>
      </c>
      <c r="J30" s="48">
        <v>13.7</v>
      </c>
      <c r="K30" s="48"/>
      <c r="L30" s="48"/>
      <c r="M30" s="41">
        <f t="shared" si="1"/>
        <v>27.4</v>
      </c>
      <c r="N30" s="45"/>
    </row>
    <row r="31" spans="1:14" s="22" customFormat="1" ht="24.75" customHeight="1">
      <c r="A31" s="74" t="s">
        <v>4</v>
      </c>
      <c r="B31" s="74"/>
      <c r="C31" s="28"/>
      <c r="D31" s="28"/>
      <c r="E31" s="28"/>
      <c r="F31" s="28"/>
      <c r="G31" s="28"/>
      <c r="H31" s="19">
        <f>H25+H26+H27+H28+H29+H30</f>
        <v>61.7</v>
      </c>
      <c r="I31" s="19">
        <f>I25+I26+I27+I28+I29+I30</f>
        <v>61.7</v>
      </c>
      <c r="J31" s="19">
        <f>J25+J26+J27+J28+J29+J30</f>
        <v>62.9</v>
      </c>
      <c r="K31" s="19">
        <f>K25+K26+K27+K28+K29+K30</f>
        <v>61.7</v>
      </c>
      <c r="L31" s="19">
        <f>L25+L26+L27+L28+L29+L30</f>
        <v>61.7</v>
      </c>
      <c r="M31" s="41">
        <f t="shared" si="1"/>
        <v>309.7</v>
      </c>
      <c r="N31" s="10"/>
    </row>
    <row r="32" spans="1:14" ht="20.25" customHeight="1">
      <c r="A32" s="80" t="s">
        <v>56</v>
      </c>
      <c r="B32" s="80"/>
      <c r="C32" s="9"/>
      <c r="D32" s="9"/>
      <c r="E32" s="9"/>
      <c r="F32" s="9"/>
      <c r="G32" s="9"/>
      <c r="H32" s="19">
        <f>H23+H31</f>
        <v>6990.7</v>
      </c>
      <c r="I32" s="19">
        <f>I23+I31</f>
        <v>7766.1</v>
      </c>
      <c r="J32" s="19">
        <f>J23+J31</f>
        <v>7308.1</v>
      </c>
      <c r="K32" s="19">
        <f>K23+K31</f>
        <v>7337.1</v>
      </c>
      <c r="L32" s="19">
        <f>L23+L31</f>
        <v>7337.1</v>
      </c>
      <c r="M32" s="41">
        <f t="shared" si="1"/>
        <v>36739.1</v>
      </c>
      <c r="N32" s="17"/>
    </row>
    <row r="33" spans="1:14" ht="20.25" customHeight="1">
      <c r="A33" s="92" t="s">
        <v>57</v>
      </c>
      <c r="B33" s="93"/>
      <c r="C33" s="9"/>
      <c r="D33" s="9"/>
      <c r="E33" s="9"/>
      <c r="F33" s="9"/>
      <c r="G33" s="9"/>
      <c r="H33" s="19">
        <f>H14+H15+H21</f>
        <v>4599.6</v>
      </c>
      <c r="I33" s="19">
        <f>I14+I15+I21</f>
        <v>4788.4</v>
      </c>
      <c r="J33" s="19">
        <f>J14+J15+J21</f>
        <v>4650.1</v>
      </c>
      <c r="K33" s="19">
        <f>K14+K15+K21</f>
        <v>4650.1</v>
      </c>
      <c r="L33" s="19">
        <f>L14+L15+L21</f>
        <v>4650.1</v>
      </c>
      <c r="M33" s="41">
        <f t="shared" si="1"/>
        <v>23338.3</v>
      </c>
      <c r="N33" s="17"/>
    </row>
    <row r="34" spans="1:14" ht="20.25" customHeight="1">
      <c r="A34" s="92" t="s">
        <v>58</v>
      </c>
      <c r="B34" s="93"/>
      <c r="C34" s="9"/>
      <c r="D34" s="9"/>
      <c r="E34" s="9"/>
      <c r="F34" s="9"/>
      <c r="G34" s="9"/>
      <c r="H34" s="19">
        <f>H9+H11+H12+H16+H17+H22+H25+H27+H28+H29</f>
        <v>1858.1</v>
      </c>
      <c r="I34" s="19">
        <f>I9+I10+I11+I12+I13+I16+I17+I22+I25+I26+I27+I28+I29+I30</f>
        <v>2272.5</v>
      </c>
      <c r="J34" s="58">
        <f>J8+J9+J10+J11+J12+J13+J16+J17+J22+J25+J26+J27+J28+J29+J30</f>
        <v>1952.8</v>
      </c>
      <c r="K34" s="19">
        <f>K9+K10+K11+K12+K13+K16+K17+K22+K25+K26+K27+K28+K29+K30</f>
        <v>1981.8</v>
      </c>
      <c r="L34" s="19">
        <f>L9+L10+L11+L12+L13+L16+L17+L22+L25+L26+L27+L28+L29+L30</f>
        <v>1981.8</v>
      </c>
      <c r="M34" s="41">
        <f t="shared" si="1"/>
        <v>10047</v>
      </c>
      <c r="N34" s="17"/>
    </row>
    <row r="35" spans="1:14" ht="20.25" customHeight="1">
      <c r="A35" s="92" t="s">
        <v>59</v>
      </c>
      <c r="B35" s="93"/>
      <c r="C35" s="9"/>
      <c r="D35" s="9"/>
      <c r="E35" s="9"/>
      <c r="F35" s="9"/>
      <c r="G35" s="9"/>
      <c r="H35" s="19">
        <f>H18</f>
        <v>533</v>
      </c>
      <c r="I35" s="19">
        <f>I18</f>
        <v>705.2</v>
      </c>
      <c r="J35" s="19">
        <f>J18</f>
        <v>705.2</v>
      </c>
      <c r="K35" s="19">
        <f>K18</f>
        <v>705.2</v>
      </c>
      <c r="L35" s="19">
        <f>L18</f>
        <v>705.2</v>
      </c>
      <c r="M35" s="41">
        <f t="shared" si="1"/>
        <v>3353.8</v>
      </c>
      <c r="N35" s="17"/>
    </row>
    <row r="36" spans="1:13" s="16" customFormat="1" ht="15.75">
      <c r="A36" s="76"/>
      <c r="B36" s="76"/>
      <c r="C36" s="15"/>
      <c r="D36" s="15"/>
      <c r="E36" s="15"/>
      <c r="F36" s="15"/>
      <c r="G36" s="15"/>
      <c r="H36" s="29"/>
      <c r="I36" s="29"/>
      <c r="J36" s="3"/>
      <c r="K36" s="3"/>
      <c r="L36" s="3"/>
      <c r="M36" s="38"/>
    </row>
    <row r="37" spans="1:9" s="3" customFormat="1" ht="15.75">
      <c r="A37" s="75"/>
      <c r="B37" s="75"/>
      <c r="C37" s="14"/>
      <c r="D37" s="14"/>
      <c r="E37" s="14"/>
      <c r="F37" s="14"/>
      <c r="G37" s="14"/>
      <c r="H37" s="21"/>
      <c r="I37" s="21"/>
    </row>
    <row r="38" spans="1:14" ht="15.75">
      <c r="A38" s="73" t="s">
        <v>68</v>
      </c>
      <c r="B38" s="73"/>
      <c r="C38" s="73"/>
      <c r="D38" s="23"/>
      <c r="E38" s="23"/>
      <c r="F38" s="23"/>
      <c r="G38" s="23"/>
      <c r="H38" s="18"/>
      <c r="N38" s="20" t="s">
        <v>69</v>
      </c>
    </row>
    <row r="39" spans="1:7" ht="15.75">
      <c r="A39" s="12"/>
      <c r="B39" s="11"/>
      <c r="C39" s="13"/>
      <c r="D39" s="13"/>
      <c r="E39" s="13"/>
      <c r="F39" s="13"/>
      <c r="G39" s="13"/>
    </row>
    <row r="40" spans="1:7" ht="15.75">
      <c r="A40" s="12"/>
      <c r="B40" s="11"/>
      <c r="C40" s="13"/>
      <c r="D40" s="13"/>
      <c r="E40" s="13"/>
      <c r="F40" s="13"/>
      <c r="G40" s="13"/>
    </row>
    <row r="41" spans="1:7" ht="15.75">
      <c r="A41" s="12"/>
      <c r="B41" s="11"/>
      <c r="C41" s="13"/>
      <c r="D41" s="13"/>
      <c r="E41" s="13"/>
      <c r="F41" s="13"/>
      <c r="G41" s="13"/>
    </row>
    <row r="42" spans="1:7" ht="15.75">
      <c r="A42" s="12"/>
      <c r="B42" s="11"/>
      <c r="C42" s="13"/>
      <c r="D42" s="13"/>
      <c r="E42" s="13"/>
      <c r="F42" s="13"/>
      <c r="G42" s="13"/>
    </row>
    <row r="43" spans="1:7" ht="15.75">
      <c r="A43" s="12"/>
      <c r="B43" s="11"/>
      <c r="C43" s="13"/>
      <c r="D43" s="13"/>
      <c r="E43" s="13"/>
      <c r="F43" s="13"/>
      <c r="G43" s="13"/>
    </row>
    <row r="44" spans="1:7" ht="15.75">
      <c r="A44" s="12"/>
      <c r="B44" s="11"/>
      <c r="C44" s="13"/>
      <c r="D44" s="13"/>
      <c r="E44" s="13"/>
      <c r="F44" s="13"/>
      <c r="G44" s="13"/>
    </row>
    <row r="45" spans="1:7" ht="15.75">
      <c r="A45" s="12"/>
      <c r="B45" s="11"/>
      <c r="C45" s="13"/>
      <c r="D45" s="13"/>
      <c r="E45" s="13"/>
      <c r="F45" s="13"/>
      <c r="G45" s="13"/>
    </row>
    <row r="46" spans="1:7" ht="15.75">
      <c r="A46" s="12"/>
      <c r="B46" s="11"/>
      <c r="C46" s="13"/>
      <c r="D46" s="13"/>
      <c r="E46" s="13"/>
      <c r="F46" s="13"/>
      <c r="G46" s="13"/>
    </row>
    <row r="47" spans="1:7" ht="15.75">
      <c r="A47" s="12"/>
      <c r="B47" s="11"/>
      <c r="C47" s="13"/>
      <c r="D47" s="13"/>
      <c r="E47" s="13"/>
      <c r="F47" s="13"/>
      <c r="G47" s="13"/>
    </row>
    <row r="48" spans="1:7" ht="15.75">
      <c r="A48" s="12"/>
      <c r="B48" s="11"/>
      <c r="C48" s="13"/>
      <c r="D48" s="13"/>
      <c r="E48" s="13"/>
      <c r="F48" s="13"/>
      <c r="G48" s="13"/>
    </row>
    <row r="49" spans="1:7" ht="15.75">
      <c r="A49" s="12"/>
      <c r="B49" s="11"/>
      <c r="C49" s="13"/>
      <c r="D49" s="13"/>
      <c r="E49" s="13"/>
      <c r="F49" s="13"/>
      <c r="G49" s="13"/>
    </row>
    <row r="50" spans="1:7" ht="15.75">
      <c r="A50" s="12"/>
      <c r="B50" s="11"/>
      <c r="C50" s="13"/>
      <c r="D50" s="13"/>
      <c r="E50" s="13"/>
      <c r="F50" s="13"/>
      <c r="G50" s="13"/>
    </row>
    <row r="51" spans="1:7" ht="15.75">
      <c r="A51" s="12"/>
      <c r="B51" s="11"/>
      <c r="C51" s="13"/>
      <c r="D51" s="13"/>
      <c r="E51" s="13"/>
      <c r="F51" s="13"/>
      <c r="G51" s="13"/>
    </row>
    <row r="52" spans="1:7" ht="15.75">
      <c r="A52" s="12"/>
      <c r="B52" s="11"/>
      <c r="C52" s="13"/>
      <c r="D52" s="13"/>
      <c r="E52" s="13"/>
      <c r="F52" s="13"/>
      <c r="G52" s="13"/>
    </row>
    <row r="53" spans="1:7" ht="15.75">
      <c r="A53" s="12"/>
      <c r="B53" s="11"/>
      <c r="C53" s="13"/>
      <c r="D53" s="13"/>
      <c r="E53" s="13"/>
      <c r="F53" s="13"/>
      <c r="G53" s="13"/>
    </row>
    <row r="54" spans="1:7" ht="15.75">
      <c r="A54" s="12"/>
      <c r="B54" s="11"/>
      <c r="C54" s="13"/>
      <c r="D54" s="13"/>
      <c r="E54" s="13"/>
      <c r="F54" s="13"/>
      <c r="G54" s="13"/>
    </row>
    <row r="55" spans="1:7" ht="15.75">
      <c r="A55" s="12"/>
      <c r="B55" s="11"/>
      <c r="C55" s="13"/>
      <c r="D55" s="13"/>
      <c r="E55" s="13"/>
      <c r="F55" s="13"/>
      <c r="G55" s="13"/>
    </row>
    <row r="56" spans="1:7" ht="15.75">
      <c r="A56" s="12"/>
      <c r="B56" s="11"/>
      <c r="C56" s="13"/>
      <c r="D56" s="13"/>
      <c r="E56" s="13"/>
      <c r="F56" s="13"/>
      <c r="G56" s="13"/>
    </row>
    <row r="57" spans="1:7" ht="15.75">
      <c r="A57" s="12"/>
      <c r="B57" s="11"/>
      <c r="C57" s="13"/>
      <c r="D57" s="13"/>
      <c r="E57" s="13"/>
      <c r="F57" s="13"/>
      <c r="G57" s="13"/>
    </row>
    <row r="58" spans="1:7" ht="15.75">
      <c r="A58" s="12"/>
      <c r="B58" s="11"/>
      <c r="C58" s="13"/>
      <c r="D58" s="13"/>
      <c r="E58" s="13"/>
      <c r="F58" s="13"/>
      <c r="G58" s="13"/>
    </row>
    <row r="59" spans="1:7" ht="15.75">
      <c r="A59" s="12"/>
      <c r="B59" s="11"/>
      <c r="C59" s="13"/>
      <c r="D59" s="13"/>
      <c r="E59" s="13"/>
      <c r="F59" s="13"/>
      <c r="G59" s="13"/>
    </row>
    <row r="60" spans="1:7" ht="15.75">
      <c r="A60" s="12"/>
      <c r="B60" s="11"/>
      <c r="C60" s="13"/>
      <c r="D60" s="13"/>
      <c r="E60" s="13"/>
      <c r="F60" s="13"/>
      <c r="G60" s="13"/>
    </row>
    <row r="61" spans="1:7" ht="15.75">
      <c r="A61" s="12"/>
      <c r="B61" s="11"/>
      <c r="C61" s="13"/>
      <c r="D61" s="13"/>
      <c r="E61" s="13"/>
      <c r="F61" s="13"/>
      <c r="G61" s="13"/>
    </row>
    <row r="62" spans="1:7" ht="15.75">
      <c r="A62" s="12"/>
      <c r="B62" s="11"/>
      <c r="C62" s="13"/>
      <c r="D62" s="13"/>
      <c r="E62" s="13"/>
      <c r="F62" s="13"/>
      <c r="G62" s="13"/>
    </row>
    <row r="63" spans="1:7" ht="15.75">
      <c r="A63" s="12"/>
      <c r="B63" s="11"/>
      <c r="C63" s="13"/>
      <c r="D63" s="13"/>
      <c r="E63" s="13"/>
      <c r="F63" s="13"/>
      <c r="G63" s="13"/>
    </row>
    <row r="64" spans="1:7" ht="15.75">
      <c r="A64" s="12"/>
      <c r="B64" s="11"/>
      <c r="C64" s="13"/>
      <c r="D64" s="13"/>
      <c r="E64" s="13"/>
      <c r="F64" s="13"/>
      <c r="G64" s="13"/>
    </row>
    <row r="65" spans="1:7" ht="15.75">
      <c r="A65" s="12"/>
      <c r="B65" s="11"/>
      <c r="C65" s="13"/>
      <c r="D65" s="13"/>
      <c r="E65" s="13"/>
      <c r="F65" s="13"/>
      <c r="G65" s="13"/>
    </row>
    <row r="66" spans="1:7" ht="15.75">
      <c r="A66" s="12"/>
      <c r="B66" s="11"/>
      <c r="C66" s="13"/>
      <c r="D66" s="13"/>
      <c r="E66" s="13"/>
      <c r="F66" s="13"/>
      <c r="G66" s="13"/>
    </row>
    <row r="67" spans="1:7" ht="15.75">
      <c r="A67" s="12"/>
      <c r="B67" s="11"/>
      <c r="C67" s="13"/>
      <c r="D67" s="13"/>
      <c r="E67" s="13"/>
      <c r="F67" s="13"/>
      <c r="G67" s="13"/>
    </row>
    <row r="68" spans="1:7" ht="15.75">
      <c r="A68" s="12"/>
      <c r="B68" s="11"/>
      <c r="C68" s="13"/>
      <c r="D68" s="13"/>
      <c r="E68" s="13"/>
      <c r="F68" s="13"/>
      <c r="G68" s="13"/>
    </row>
    <row r="69" spans="1:7" ht="15.75">
      <c r="A69" s="12"/>
      <c r="B69" s="11"/>
      <c r="C69" s="13"/>
      <c r="D69" s="13"/>
      <c r="E69" s="13"/>
      <c r="F69" s="13"/>
      <c r="G69" s="13"/>
    </row>
    <row r="70" spans="1:7" ht="15.75">
      <c r="A70" s="12"/>
      <c r="B70" s="11"/>
      <c r="C70" s="13"/>
      <c r="D70" s="13"/>
      <c r="E70" s="13"/>
      <c r="F70" s="13"/>
      <c r="G70" s="13"/>
    </row>
    <row r="71" spans="1:7" ht="15.75">
      <c r="A71" s="12"/>
      <c r="B71" s="11"/>
      <c r="C71" s="13"/>
      <c r="D71" s="13"/>
      <c r="E71" s="13"/>
      <c r="F71" s="13"/>
      <c r="G71" s="13"/>
    </row>
    <row r="72" spans="1:7" ht="15.75">
      <c r="A72" s="12"/>
      <c r="B72" s="11"/>
      <c r="C72" s="13"/>
      <c r="D72" s="13"/>
      <c r="E72" s="13"/>
      <c r="F72" s="13"/>
      <c r="G72" s="13"/>
    </row>
    <row r="73" spans="1:7" ht="15.75">
      <c r="A73" s="12"/>
      <c r="B73" s="11"/>
      <c r="C73" s="13"/>
      <c r="D73" s="13"/>
      <c r="E73" s="13"/>
      <c r="F73" s="13"/>
      <c r="G73" s="13"/>
    </row>
    <row r="74" spans="1:7" ht="15.75">
      <c r="A74" s="12"/>
      <c r="B74" s="11"/>
      <c r="C74" s="13"/>
      <c r="D74" s="13"/>
      <c r="E74" s="13"/>
      <c r="F74" s="13"/>
      <c r="G74" s="13"/>
    </row>
    <row r="75" spans="1:7" ht="15.75">
      <c r="A75" s="12"/>
      <c r="B75" s="11"/>
      <c r="C75" s="13"/>
      <c r="D75" s="13"/>
      <c r="E75" s="13"/>
      <c r="F75" s="13"/>
      <c r="G75" s="13"/>
    </row>
  </sheetData>
  <sheetProtection/>
  <autoFilter ref="A4:Q32"/>
  <mergeCells count="44">
    <mergeCell ref="A25:A26"/>
    <mergeCell ref="B25:B26"/>
    <mergeCell ref="C25:C26"/>
    <mergeCell ref="A29:A30"/>
    <mergeCell ref="B29:B30"/>
    <mergeCell ref="C29:C30"/>
    <mergeCell ref="A33:B33"/>
    <mergeCell ref="A34:B34"/>
    <mergeCell ref="A35:B35"/>
    <mergeCell ref="N14:N18"/>
    <mergeCell ref="A14:A18"/>
    <mergeCell ref="B16:B17"/>
    <mergeCell ref="A27:A28"/>
    <mergeCell ref="B27:B28"/>
    <mergeCell ref="C27:C28"/>
    <mergeCell ref="N19:N20"/>
    <mergeCell ref="A2:N2"/>
    <mergeCell ref="A3:A4"/>
    <mergeCell ref="B14:B15"/>
    <mergeCell ref="N27:N28"/>
    <mergeCell ref="M1:N1"/>
    <mergeCell ref="B3:B4"/>
    <mergeCell ref="D3:G3"/>
    <mergeCell ref="H3:M3"/>
    <mergeCell ref="H1:I1"/>
    <mergeCell ref="N3:N4"/>
    <mergeCell ref="C3:C4"/>
    <mergeCell ref="A38:C38"/>
    <mergeCell ref="A31:B31"/>
    <mergeCell ref="A37:B37"/>
    <mergeCell ref="A36:B36"/>
    <mergeCell ref="A23:B23"/>
    <mergeCell ref="A5:N5"/>
    <mergeCell ref="A7:N7"/>
    <mergeCell ref="A32:B32"/>
    <mergeCell ref="A24:N24"/>
    <mergeCell ref="C8:C10"/>
    <mergeCell ref="A12:A13"/>
    <mergeCell ref="B12:B13"/>
    <mergeCell ref="C12:C13"/>
    <mergeCell ref="N12:N13"/>
    <mergeCell ref="N9:N10"/>
    <mergeCell ref="A8:A10"/>
    <mergeCell ref="B8:B10"/>
  </mergeCells>
  <printOptions/>
  <pageMargins left="0.5118110236220472" right="0.3937007874015748" top="0.5511811023622047" bottom="0.35433070866141736" header="0.31496062992125984" footer="0.31496062992125984"/>
  <pageSetup fitToHeight="8" fitToWidth="1" horizontalDpi="600" verticalDpi="600" orientation="landscape" paperSize="9" scale="52" r:id="rId1"/>
  <headerFooter differentFirst="1">
    <oddHeader>&amp;C&amp;P</oddHeader>
  </headerFooter>
  <rowBreaks count="2" manualBreakCount="2">
    <brk id="8" max="11" man="1"/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Елена</cp:lastModifiedBy>
  <cp:lastPrinted>2015-10-01T19:06:24Z</cp:lastPrinted>
  <dcterms:created xsi:type="dcterms:W3CDTF">2005-05-23T09:57:53Z</dcterms:created>
  <dcterms:modified xsi:type="dcterms:W3CDTF">2015-10-01T19:07:27Z</dcterms:modified>
  <cp:category/>
  <cp:version/>
  <cp:contentType/>
  <cp:contentStatus/>
</cp:coreProperties>
</file>